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0" windowWidth="11355" windowHeight="8955"/>
  </bookViews>
  <sheets>
    <sheet name="Notes 1" sheetId="6" r:id="rId1"/>
    <sheet name="Notes 2" sheetId="5" r:id="rId2"/>
  </sheets>
  <definedNames>
    <definedName name="_xlnm.Print_Area" localSheetId="0">'Notes 1'!$A$1:$J$66</definedName>
    <definedName name="_xlnm.Print_Area" localSheetId="1">'Notes 2'!$A$1:$L$88</definedName>
  </definedNames>
  <calcPr calcId="125725"/>
</workbook>
</file>

<file path=xl/calcChain.xml><?xml version="1.0" encoding="utf-8"?>
<calcChain xmlns="http://schemas.openxmlformats.org/spreadsheetml/2006/main">
  <c r="J78" i="5"/>
  <c r="J57"/>
  <c r="K29" l="1"/>
  <c r="J51" l="1"/>
  <c r="J57" i="6" l="1"/>
  <c r="J46" l="1"/>
  <c r="J37"/>
  <c r="J50" l="1"/>
  <c r="J47"/>
  <c r="J76" i="5" l="1"/>
  <c r="J21" i="6" l="1"/>
  <c r="D66" s="1"/>
  <c r="K37" i="5" l="1"/>
  <c r="J14" i="6"/>
  <c r="C66" s="1"/>
  <c r="E66" s="1"/>
  <c r="J44"/>
  <c r="J61" l="1"/>
  <c r="K66" s="1"/>
</calcChain>
</file>

<file path=xl/sharedStrings.xml><?xml version="1.0" encoding="utf-8"?>
<sst xmlns="http://schemas.openxmlformats.org/spreadsheetml/2006/main" count="186" uniqueCount="121">
  <si>
    <t>PPP Advertising</t>
  </si>
  <si>
    <t>ASSETS</t>
  </si>
  <si>
    <t>During the year, the following assets were purchased at the cost shown:</t>
  </si>
  <si>
    <t>Amount</t>
  </si>
  <si>
    <t>During the year, the following assets were disposed of, for the amount shown:</t>
  </si>
  <si>
    <t>Community Assets:</t>
  </si>
  <si>
    <t>Recreation Ground</t>
  </si>
  <si>
    <t>Other Assets:</t>
  </si>
  <si>
    <t>3 x Bus shelters</t>
  </si>
  <si>
    <t>BORROWINGS</t>
  </si>
  <si>
    <t>LEASES</t>
  </si>
  <si>
    <t>SECTION 137 PAYMENTS</t>
  </si>
  <si>
    <t>head of electorate for the benfit of people in the area on activities or projects not specifically authorised by</t>
  </si>
  <si>
    <t>other powers.</t>
  </si>
  <si>
    <t>Royal British Legion</t>
  </si>
  <si>
    <t>Payee</t>
  </si>
  <si>
    <t>Nature</t>
  </si>
  <si>
    <t>AGENCY WORK</t>
  </si>
  <si>
    <t>During the year, the Council undertook the following work on behalf of other authorities:</t>
  </si>
  <si>
    <t>Commissioning Authority</t>
  </si>
  <si>
    <t>Nature of Work</t>
  </si>
  <si>
    <t>Bucks County Council</t>
  </si>
  <si>
    <t>Maintenance of Footpaths</t>
  </si>
  <si>
    <t>Definite</t>
  </si>
  <si>
    <t>Age of debt</t>
  </si>
  <si>
    <t>Recovery</t>
  </si>
  <si>
    <t>2 x Map Notice-boards</t>
  </si>
  <si>
    <t>1 x village sign on Marsworth Road by roundabout</t>
  </si>
  <si>
    <t>Amount (Ex VAT)</t>
  </si>
  <si>
    <t>1 x Youth Shelter on recreation ground</t>
  </si>
  <si>
    <t>There are no invoices outstanding.</t>
  </si>
  <si>
    <t>Sports pavilion and two football pitches (transferred as part of S106 contribution)</t>
  </si>
  <si>
    <t>4 x sets of football goals</t>
  </si>
  <si>
    <t>1 x ex-shipping storage container (40ft)</t>
  </si>
  <si>
    <t>The payments made were:</t>
  </si>
  <si>
    <t>1 month</t>
  </si>
  <si>
    <t>PPP Debtors</t>
  </si>
  <si>
    <t>TOTAL</t>
  </si>
  <si>
    <t>4 x training floodlights at pavilion</t>
  </si>
  <si>
    <t>3 x water troughs at new allotments</t>
  </si>
  <si>
    <t>Old Allotments</t>
  </si>
  <si>
    <t>Memorial Hall (Custodian trustee, so must appear on Asset Register but at nil value)</t>
  </si>
  <si>
    <t>Donation in lieu of wreath</t>
  </si>
  <si>
    <t>P&amp;ICU FC</t>
  </si>
  <si>
    <t>under 1 month</t>
  </si>
  <si>
    <t>Since received</t>
  </si>
  <si>
    <t>Panache Interiors</t>
  </si>
  <si>
    <t>Landscaping &amp; Gardening</t>
  </si>
  <si>
    <t>office equipment</t>
  </si>
  <si>
    <t>Hever Close Play Area</t>
  </si>
  <si>
    <t>Windsor Road Play Area</t>
  </si>
  <si>
    <t>New allotment site on Marsworth Road (99 yr lease from National Trust)</t>
  </si>
  <si>
    <t>Recreation Ground Play equipment - £1 each</t>
  </si>
  <si>
    <t>Play Equipment at the Hever Close and Windsor Road play areas</t>
  </si>
  <si>
    <t>Misc equipment &gt;£100</t>
  </si>
  <si>
    <t>Fencing at gates at Hever Close, Windsor Road and Recreation Ground play areas</t>
  </si>
  <si>
    <t>Street furniture at Hever Close &amp; Windsor Road play areas (benches, picnic tables, litter bins)</t>
  </si>
  <si>
    <t>15 x Benches</t>
  </si>
  <si>
    <t>1 x irrigation system for pavilion site</t>
  </si>
  <si>
    <t>Fencing and gates (pavilion, pre-school garden and new allotment site)</t>
  </si>
  <si>
    <t>This Years additions</t>
  </si>
  <si>
    <t>This years disposals</t>
  </si>
  <si>
    <t>New total</t>
  </si>
  <si>
    <t>Difference</t>
  </si>
  <si>
    <t>This can be double checked as follows:</t>
  </si>
  <si>
    <t>Last years value</t>
  </si>
  <si>
    <t>Annual Membership</t>
  </si>
  <si>
    <t>Community Impact Bucks</t>
  </si>
  <si>
    <t>BCC has already reimbursed this expenditure.</t>
  </si>
  <si>
    <t>Little Cravings</t>
  </si>
  <si>
    <t>Heads and Tails</t>
  </si>
  <si>
    <t>Plumb it All</t>
  </si>
  <si>
    <t>Grooms Farm Shop</t>
  </si>
  <si>
    <t>RECEIPTS, EXPENDITURE AND BANK RECONCILIATION</t>
  </si>
  <si>
    <t>See attached sheets.</t>
  </si>
  <si>
    <t>NOTES TO ACCOUNTS FOR THE YEAR ENDED 31 MARCH 2012</t>
  </si>
  <si>
    <t>9 x street light columns, 8 were replaced (see above) and 1 removed - community assets</t>
  </si>
  <si>
    <t>1 x dog bin replaced on recreation ground</t>
  </si>
  <si>
    <t>1 x dog bin replaced on recreation ground (see above)</t>
  </si>
  <si>
    <t>1 x HD Projector</t>
  </si>
  <si>
    <t>2 x self closing gates at Windsor Road play area</t>
  </si>
  <si>
    <t>8 x replacement street light columns for Vicarage Road, Yardley Avenue &amp; Morton Close - listed as community assets</t>
  </si>
  <si>
    <t>Therefore, as at 31 March 2012, the following total list of assets was held:</t>
  </si>
  <si>
    <t>115 x Street lights (8 replaced in 11/12 and 1 removed) - £1 each</t>
  </si>
  <si>
    <t>7 x Notice-boards</t>
  </si>
  <si>
    <t>15 x Dog bins (1 replaced in 11/12)</t>
  </si>
  <si>
    <t>2 x self closing gates at Windsor Road play area (installed 2011/12)</t>
  </si>
  <si>
    <t>HD Projector</t>
  </si>
  <si>
    <t>At the close of business on 31 March 2012 there were no loans outstanding.</t>
  </si>
  <si>
    <t>The council has a 99 year lease (commenced 2010) for the new allotment site land on Marsworth Road, from National Trust.  No rent is payable on a regular basis.</t>
  </si>
  <si>
    <t xml:space="preserve">Section 137 of the Local Government Act 1972 enables Parish Councils to spend up to the product of £6.44 per </t>
  </si>
  <si>
    <t>The limit for this Council in the year ended 31 March 2012 was £15,082.48, calculated on the basis of 2342 electors</t>
  </si>
  <si>
    <t>Mr Hawkins</t>
  </si>
  <si>
    <t>Volunteer of the Year</t>
  </si>
  <si>
    <t>Mrs Eagling</t>
  </si>
  <si>
    <t>Costs associated with Volunteer of the Year</t>
  </si>
  <si>
    <t>Bucks Playing Fields Association</t>
  </si>
  <si>
    <t>Chiltern Society</t>
  </si>
  <si>
    <t>Bucks Association of Local Councils</t>
  </si>
  <si>
    <t>Best Kept Village Competition</t>
  </si>
  <si>
    <t>SUMMARY OF CREDITORS AS AT 31 MARCH 2012</t>
  </si>
  <si>
    <t>Nov hire of pavilion, final payment</t>
  </si>
  <si>
    <t>Dec hire of pavilion</t>
  </si>
  <si>
    <t>Jan hire of pavilion</t>
  </si>
  <si>
    <t>Feb hire of pavilion</t>
  </si>
  <si>
    <t>3 months</t>
  </si>
  <si>
    <t>2 months</t>
  </si>
  <si>
    <t>Pavilion Debtors</t>
  </si>
  <si>
    <t>Anderson Smart Homes</t>
  </si>
  <si>
    <t>All4Floors</t>
  </si>
  <si>
    <t xml:space="preserve">Bags of Beauty </t>
  </si>
  <si>
    <t>AMB Decorate</t>
  </si>
  <si>
    <t>Roos (part payment outstanding)</t>
  </si>
  <si>
    <t>Masons</t>
  </si>
  <si>
    <t>Marsworth Pre School</t>
  </si>
  <si>
    <t>Sports Injury Therapist</t>
  </si>
  <si>
    <t>Allotment Debtors</t>
  </si>
  <si>
    <t>Mrs Horn</t>
  </si>
  <si>
    <t>Plot 47 annual rental</t>
  </si>
  <si>
    <t>SUMMARY OF DEBTS AS AT 31 MARCH 2012</t>
  </si>
  <si>
    <t xml:space="preserve">16 x Litter bins 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</si>
</sst>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3" fillId="0" borderId="0" xfId="0" applyFont="1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3" fillId="0" borderId="0" xfId="1" applyFont="1"/>
    <xf numFmtId="44" fontId="3" fillId="0" borderId="2" xfId="1" applyFont="1" applyBorder="1"/>
    <xf numFmtId="0" fontId="2" fillId="0" borderId="0" xfId="0" applyFont="1"/>
    <xf numFmtId="44" fontId="0" fillId="0" borderId="0" xfId="1" applyFont="1" applyBorder="1"/>
    <xf numFmtId="0" fontId="5" fillId="0" borderId="3" xfId="0" applyFont="1" applyBorder="1"/>
    <xf numFmtId="7" fontId="3" fillId="0" borderId="0" xfId="1" applyNumberFormat="1" applyFont="1"/>
    <xf numFmtId="7" fontId="3" fillId="0" borderId="0" xfId="1" applyNumberFormat="1" applyFont="1" applyAlignment="1">
      <alignment horizontal="center"/>
    </xf>
    <xf numFmtId="0" fontId="3" fillId="0" borderId="2" xfId="0" applyFont="1" applyBorder="1"/>
    <xf numFmtId="0" fontId="1" fillId="0" borderId="0" xfId="0" applyFont="1" applyFill="1"/>
    <xf numFmtId="0" fontId="1" fillId="0" borderId="0" xfId="0" applyFont="1"/>
    <xf numFmtId="44" fontId="1" fillId="0" borderId="0" xfId="0" applyNumberFormat="1" applyFont="1"/>
    <xf numFmtId="7" fontId="1" fillId="0" borderId="1" xfId="1" applyNumberFormat="1" applyFont="1" applyBorder="1"/>
    <xf numFmtId="7" fontId="1" fillId="0" borderId="0" xfId="1" applyNumberFormat="1" applyFont="1" applyBorder="1"/>
    <xf numFmtId="7" fontId="1" fillId="0" borderId="0" xfId="1" applyNumberFormat="1" applyFont="1"/>
    <xf numFmtId="7" fontId="1" fillId="0" borderId="2" xfId="1" applyNumberFormat="1" applyFont="1" applyBorder="1"/>
    <xf numFmtId="0" fontId="4" fillId="0" borderId="0" xfId="0" applyFont="1" applyFill="1" applyBorder="1"/>
    <xf numFmtId="7" fontId="3" fillId="0" borderId="0" xfId="1" applyNumberFormat="1" applyFont="1" applyFill="1" applyBorder="1"/>
    <xf numFmtId="0" fontId="1" fillId="0" borderId="3" xfId="0" applyFont="1" applyBorder="1"/>
    <xf numFmtId="7" fontId="1" fillId="0" borderId="0" xfId="1" applyNumberFormat="1" applyFont="1" applyFill="1"/>
    <xf numFmtId="0" fontId="6" fillId="0" borderId="0" xfId="0" applyFont="1"/>
    <xf numFmtId="7" fontId="3" fillId="0" borderId="2" xfId="1" applyNumberFormat="1" applyFont="1" applyBorder="1"/>
    <xf numFmtId="7" fontId="3" fillId="0" borderId="0" xfId="1" applyNumberFormat="1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left"/>
    </xf>
    <xf numFmtId="44" fontId="1" fillId="0" borderId="4" xfId="1" applyFont="1" applyBorder="1"/>
    <xf numFmtId="7" fontId="1" fillId="0" borderId="4" xfId="0" applyNumberFormat="1" applyFont="1" applyBorder="1"/>
    <xf numFmtId="44" fontId="1" fillId="0" borderId="4" xfId="0" applyNumberFormat="1" applyFont="1" applyBorder="1"/>
    <xf numFmtId="0" fontId="1" fillId="0" borderId="0" xfId="0" applyFont="1" applyFill="1" applyBorder="1"/>
    <xf numFmtId="7" fontId="1" fillId="0" borderId="0" xfId="1" applyNumberFormat="1" applyFont="1" applyFill="1" applyBorder="1"/>
    <xf numFmtId="44" fontId="1" fillId="0" borderId="0" xfId="0" applyNumberFormat="1" applyFont="1" applyFill="1" applyBorder="1"/>
    <xf numFmtId="44" fontId="0" fillId="0" borderId="0" xfId="2" applyNumberFormat="1" applyFont="1" applyFill="1" applyBorder="1"/>
    <xf numFmtId="44" fontId="1" fillId="0" borderId="0" xfId="1" applyFont="1" applyBorder="1"/>
    <xf numFmtId="0" fontId="1" fillId="0" borderId="0" xfId="0" applyFont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tabSelected="1" topLeftCell="A43" zoomScaleNormal="100" workbookViewId="0">
      <selection activeCell="B50" sqref="B50"/>
    </sheetView>
  </sheetViews>
  <sheetFormatPr defaultRowHeight="12.75"/>
  <cols>
    <col min="1" max="1" width="9.140625" style="15"/>
    <col min="2" max="2" width="12.5703125" style="15" customWidth="1"/>
    <col min="3" max="3" width="14" style="15" customWidth="1"/>
    <col min="4" max="4" width="12.28515625" style="15" customWidth="1"/>
    <col min="5" max="5" width="14" style="15" customWidth="1"/>
    <col min="6" max="6" width="13.42578125" style="15" customWidth="1"/>
    <col min="7" max="7" width="13.7109375" style="15" customWidth="1"/>
    <col min="8" max="8" width="18.42578125" style="15" customWidth="1"/>
    <col min="9" max="9" width="15" style="15" customWidth="1"/>
    <col min="10" max="10" width="17.5703125" style="19" customWidth="1"/>
    <col min="11" max="11" width="20.42578125" style="15" customWidth="1"/>
    <col min="12" max="13" width="12.28515625" style="15" bestFit="1" customWidth="1"/>
    <col min="14" max="14" width="11.42578125" style="15" customWidth="1"/>
    <col min="15" max="15" width="12.28515625" style="15" bestFit="1" customWidth="1"/>
    <col min="16" max="16384" width="9.140625" style="15"/>
  </cols>
  <sheetData>
    <row r="2" spans="1:10" ht="21" thickBot="1">
      <c r="A2" s="10" t="s">
        <v>75</v>
      </c>
      <c r="B2" s="23"/>
      <c r="C2" s="23"/>
      <c r="D2" s="23"/>
      <c r="E2" s="23"/>
      <c r="F2" s="23"/>
      <c r="G2" s="23"/>
      <c r="H2" s="23"/>
      <c r="I2" s="23"/>
      <c r="J2" s="18"/>
    </row>
    <row r="3" spans="1:10" ht="13.5" thickTop="1"/>
    <row r="4" spans="1:10" ht="52.5" customHeight="1"/>
    <row r="5" spans="1:10" ht="15.75">
      <c r="A5" s="1" t="s">
        <v>1</v>
      </c>
    </row>
    <row r="6" spans="1:10">
      <c r="J6" s="11" t="s">
        <v>28</v>
      </c>
    </row>
    <row r="7" spans="1:10">
      <c r="A7" s="15" t="s">
        <v>2</v>
      </c>
    </row>
    <row r="9" spans="1:10">
      <c r="B9" s="15" t="s">
        <v>77</v>
      </c>
      <c r="J9" s="19">
        <v>225</v>
      </c>
    </row>
    <row r="10" spans="1:10">
      <c r="B10" s="15" t="s">
        <v>79</v>
      </c>
      <c r="J10" s="19">
        <v>199.68</v>
      </c>
    </row>
    <row r="11" spans="1:10">
      <c r="B11" s="15" t="s">
        <v>80</v>
      </c>
      <c r="J11" s="19">
        <v>2289.8000000000002</v>
      </c>
    </row>
    <row r="12" spans="1:10">
      <c r="B12" s="15" t="s">
        <v>81</v>
      </c>
      <c r="J12" s="19">
        <v>8</v>
      </c>
    </row>
    <row r="13" spans="1:10">
      <c r="J13" s="17"/>
    </row>
    <row r="14" spans="1:10">
      <c r="J14" s="20">
        <f>SUM(J9:J13)</f>
        <v>2722.48</v>
      </c>
    </row>
    <row r="15" spans="1:10">
      <c r="J15" s="18"/>
    </row>
    <row r="16" spans="1:10">
      <c r="A16" s="15" t="s">
        <v>4</v>
      </c>
    </row>
    <row r="18" spans="1:10">
      <c r="B18" s="15" t="s">
        <v>76</v>
      </c>
      <c r="J18" s="19">
        <v>9</v>
      </c>
    </row>
    <row r="19" spans="1:10">
      <c r="B19" s="15" t="s">
        <v>78</v>
      </c>
      <c r="J19" s="19">
        <v>225</v>
      </c>
    </row>
    <row r="20" spans="1:10">
      <c r="J20" s="17"/>
    </row>
    <row r="21" spans="1:10">
      <c r="J21" s="20">
        <f>SUM(J18:J20)</f>
        <v>234</v>
      </c>
    </row>
    <row r="22" spans="1:10">
      <c r="J22" s="18"/>
    </row>
    <row r="23" spans="1:10">
      <c r="A23" s="15" t="s">
        <v>82</v>
      </c>
    </row>
    <row r="25" spans="1:10">
      <c r="J25" s="12" t="s">
        <v>3</v>
      </c>
    </row>
    <row r="26" spans="1:10" ht="13.5" customHeight="1">
      <c r="D26" s="25"/>
      <c r="E26" s="25"/>
      <c r="F26" s="25"/>
      <c r="G26" s="25"/>
      <c r="H26" s="25"/>
      <c r="I26" s="25"/>
    </row>
    <row r="27" spans="1:10">
      <c r="B27" s="2" t="s">
        <v>5</v>
      </c>
    </row>
    <row r="28" spans="1:10">
      <c r="B28" s="15" t="s">
        <v>6</v>
      </c>
      <c r="J28" s="19">
        <v>1</v>
      </c>
    </row>
    <row r="29" spans="1:10">
      <c r="B29" s="15" t="s">
        <v>40</v>
      </c>
      <c r="J29" s="19">
        <v>1</v>
      </c>
    </row>
    <row r="30" spans="1:10">
      <c r="B30" s="15" t="s">
        <v>41</v>
      </c>
      <c r="J30" s="19">
        <v>0</v>
      </c>
    </row>
    <row r="31" spans="1:10">
      <c r="B31" s="15" t="s">
        <v>31</v>
      </c>
      <c r="J31" s="19">
        <v>1</v>
      </c>
    </row>
    <row r="32" spans="1:10">
      <c r="B32" s="15" t="s">
        <v>49</v>
      </c>
      <c r="J32" s="19">
        <v>1</v>
      </c>
    </row>
    <row r="33" spans="2:10">
      <c r="B33" s="15" t="s">
        <v>50</v>
      </c>
      <c r="J33" s="19">
        <v>1</v>
      </c>
    </row>
    <row r="34" spans="2:10">
      <c r="B34" s="15" t="s">
        <v>51</v>
      </c>
      <c r="J34" s="19">
        <v>1</v>
      </c>
    </row>
    <row r="35" spans="2:10">
      <c r="B35" s="15" t="s">
        <v>53</v>
      </c>
      <c r="J35" s="24">
        <v>22</v>
      </c>
    </row>
    <row r="36" spans="2:10">
      <c r="B36" s="15" t="s">
        <v>55</v>
      </c>
      <c r="J36" s="24">
        <v>7</v>
      </c>
    </row>
    <row r="37" spans="2:10">
      <c r="B37" s="15" t="s">
        <v>56</v>
      </c>
      <c r="J37" s="18">
        <f>3+7</f>
        <v>10</v>
      </c>
    </row>
    <row r="38" spans="2:10">
      <c r="B38" s="15" t="s">
        <v>83</v>
      </c>
      <c r="J38" s="19">
        <v>115</v>
      </c>
    </row>
    <row r="39" spans="2:10" ht="12" customHeight="1">
      <c r="B39" s="39" t="s">
        <v>52</v>
      </c>
      <c r="C39" s="39"/>
      <c r="D39" s="39"/>
      <c r="E39" s="39"/>
      <c r="F39" s="39"/>
      <c r="G39" s="39"/>
      <c r="H39" s="39"/>
      <c r="I39" s="39"/>
      <c r="J39" s="19">
        <v>20</v>
      </c>
    </row>
    <row r="41" spans="2:10">
      <c r="B41" s="2" t="s">
        <v>7</v>
      </c>
    </row>
    <row r="42" spans="2:10">
      <c r="B42" s="15" t="s">
        <v>8</v>
      </c>
      <c r="J42" s="24">
        <v>15000</v>
      </c>
    </row>
    <row r="43" spans="2:10">
      <c r="B43" s="15" t="s">
        <v>29</v>
      </c>
      <c r="J43" s="24">
        <v>9445</v>
      </c>
    </row>
    <row r="44" spans="2:10">
      <c r="B44" s="15" t="s">
        <v>32</v>
      </c>
      <c r="J44" s="24">
        <f>1800+1800+1739+1476.51</f>
        <v>6815.51</v>
      </c>
    </row>
    <row r="45" spans="2:10">
      <c r="B45" s="15" t="s">
        <v>33</v>
      </c>
      <c r="J45" s="24">
        <v>825</v>
      </c>
    </row>
    <row r="46" spans="2:10">
      <c r="B46" s="15" t="s">
        <v>57</v>
      </c>
      <c r="J46" s="24">
        <f>(1147.5/3)*15</f>
        <v>5737.5</v>
      </c>
    </row>
    <row r="47" spans="2:10">
      <c r="B47" s="15" t="s">
        <v>84</v>
      </c>
      <c r="J47" s="24">
        <f>(6*1218.67)+837.81</f>
        <v>8149.83</v>
      </c>
    </row>
    <row r="48" spans="2:10">
      <c r="B48" s="15" t="s">
        <v>26</v>
      </c>
      <c r="J48" s="24">
        <v>950</v>
      </c>
    </row>
    <row r="49" spans="2:14">
      <c r="B49" s="15" t="s">
        <v>120</v>
      </c>
      <c r="J49" s="24">
        <v>3345.9</v>
      </c>
    </row>
    <row r="50" spans="2:14">
      <c r="B50" s="15" t="s">
        <v>85</v>
      </c>
      <c r="J50" s="24">
        <f>3150+225</f>
        <v>3375</v>
      </c>
    </row>
    <row r="51" spans="2:14">
      <c r="B51" s="15" t="s">
        <v>27</v>
      </c>
      <c r="J51" s="24">
        <v>3136</v>
      </c>
    </row>
    <row r="52" spans="2:14">
      <c r="B52" s="15" t="s">
        <v>59</v>
      </c>
      <c r="J52" s="24">
        <v>32860</v>
      </c>
    </row>
    <row r="53" spans="2:14">
      <c r="B53" s="15" t="s">
        <v>86</v>
      </c>
      <c r="J53" s="24">
        <v>2289.8000000000002</v>
      </c>
    </row>
    <row r="54" spans="2:14">
      <c r="B54" s="15" t="s">
        <v>38</v>
      </c>
      <c r="J54" s="19">
        <v>3550</v>
      </c>
    </row>
    <row r="55" spans="2:14">
      <c r="B55" s="15" t="s">
        <v>39</v>
      </c>
      <c r="J55" s="19">
        <v>2400</v>
      </c>
    </row>
    <row r="56" spans="2:14">
      <c r="B56" s="15" t="s">
        <v>58</v>
      </c>
      <c r="J56" s="19">
        <v>1305.2</v>
      </c>
    </row>
    <row r="57" spans="2:14">
      <c r="B57" s="15" t="s">
        <v>48</v>
      </c>
      <c r="J57" s="19">
        <f>535.96+260+249.99</f>
        <v>1045.95</v>
      </c>
      <c r="K57" s="14"/>
    </row>
    <row r="58" spans="2:14">
      <c r="B58" s="15" t="s">
        <v>54</v>
      </c>
      <c r="J58" s="24">
        <v>260.75</v>
      </c>
      <c r="K58" s="14"/>
    </row>
    <row r="59" spans="2:14">
      <c r="B59" s="15" t="s">
        <v>87</v>
      </c>
      <c r="J59" s="24">
        <v>199.68</v>
      </c>
      <c r="K59" s="14"/>
    </row>
    <row r="60" spans="2:14">
      <c r="K60" s="14"/>
    </row>
    <row r="61" spans="2:14">
      <c r="J61" s="26">
        <f>SUM(J28:J60)</f>
        <v>100871.12</v>
      </c>
      <c r="N61" s="16"/>
    </row>
    <row r="62" spans="2:14">
      <c r="J62" s="27"/>
      <c r="N62" s="16"/>
    </row>
    <row r="63" spans="2:14">
      <c r="B63" s="15" t="s">
        <v>64</v>
      </c>
    </row>
    <row r="65" spans="1:14" ht="25.5">
      <c r="B65" s="28" t="s">
        <v>65</v>
      </c>
      <c r="C65" s="28" t="s">
        <v>60</v>
      </c>
      <c r="D65" s="28" t="s">
        <v>61</v>
      </c>
      <c r="E65" s="29" t="s">
        <v>62</v>
      </c>
      <c r="I65" s="19"/>
      <c r="J65" s="15"/>
      <c r="K65" s="29" t="s">
        <v>63</v>
      </c>
      <c r="M65" s="30"/>
      <c r="N65" s="30"/>
    </row>
    <row r="66" spans="1:14">
      <c r="B66" s="31">
        <v>98382.64</v>
      </c>
      <c r="C66" s="32">
        <f>J14</f>
        <v>2722.48</v>
      </c>
      <c r="D66" s="32">
        <f>J21</f>
        <v>234</v>
      </c>
      <c r="E66" s="33">
        <f>B66+C66-D66</f>
        <v>100871.12</v>
      </c>
      <c r="I66" s="19"/>
      <c r="J66" s="15"/>
      <c r="K66" s="33">
        <f>E66-J61</f>
        <v>0</v>
      </c>
      <c r="L66" s="16"/>
      <c r="M66" s="30"/>
      <c r="N66" s="30"/>
    </row>
    <row r="79" spans="1:14" s="34" customFormat="1" ht="15.75">
      <c r="A79" s="21"/>
      <c r="J79" s="35"/>
    </row>
    <row r="80" spans="1:14" s="34" customFormat="1">
      <c r="J80" s="35"/>
    </row>
    <row r="81" spans="10:10" s="34" customFormat="1">
      <c r="J81" s="35"/>
    </row>
    <row r="82" spans="10:10" s="34" customFormat="1">
      <c r="J82" s="35"/>
    </row>
    <row r="83" spans="10:10" s="34" customFormat="1">
      <c r="J83" s="35"/>
    </row>
    <row r="84" spans="10:10" s="34" customFormat="1">
      <c r="J84" s="35"/>
    </row>
    <row r="85" spans="10:10" s="34" customFormat="1">
      <c r="J85" s="35"/>
    </row>
    <row r="86" spans="10:10" s="34" customFormat="1">
      <c r="J86" s="35"/>
    </row>
    <row r="87" spans="10:10" s="34" customFormat="1">
      <c r="J87" s="35"/>
    </row>
    <row r="88" spans="10:10" s="34" customFormat="1">
      <c r="J88" s="35"/>
    </row>
    <row r="89" spans="10:10" s="34" customFormat="1">
      <c r="J89" s="35"/>
    </row>
    <row r="90" spans="10:10" s="34" customFormat="1">
      <c r="J90" s="22"/>
    </row>
    <row r="91" spans="10:10" s="34" customFormat="1">
      <c r="J91" s="35"/>
    </row>
    <row r="92" spans="10:10" s="34" customFormat="1">
      <c r="J92" s="36"/>
    </row>
    <row r="93" spans="10:10" s="34" customFormat="1">
      <c r="J93" s="35"/>
    </row>
  </sheetData>
  <mergeCells count="1">
    <mergeCell ref="B39:I39"/>
  </mergeCells>
  <pageMargins left="0.62992125984251968" right="0.55118110236220474" top="0.59055118110236227" bottom="0.98425196850393704" header="0.31496062992125984" footer="0.51181102362204722"/>
  <pageSetup paperSize="9" scale="65" orientation="portrait" r:id="rId1"/>
  <headerFooter alignWithMargins="0">
    <oddFooter>&amp;L9/4/12&amp;C
&amp;R&amp;F,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workbookViewId="0">
      <selection activeCell="A82" sqref="A82"/>
    </sheetView>
  </sheetViews>
  <sheetFormatPr defaultRowHeight="12.75"/>
  <cols>
    <col min="7" max="7" width="10.28515625" bestFit="1" customWidth="1"/>
    <col min="10" max="10" width="10.28515625" style="3" bestFit="1" customWidth="1"/>
    <col min="11" max="11" width="11.5703125" customWidth="1"/>
    <col min="12" max="12" width="29.140625" customWidth="1"/>
  </cols>
  <sheetData>
    <row r="1" spans="1:10" s="15" customFormat="1" ht="15.75">
      <c r="A1" s="1" t="s">
        <v>9</v>
      </c>
      <c r="J1" s="19"/>
    </row>
    <row r="2" spans="1:10" s="15" customFormat="1">
      <c r="J2" s="19"/>
    </row>
    <row r="3" spans="1:10" s="15" customFormat="1">
      <c r="A3" s="15" t="s">
        <v>88</v>
      </c>
      <c r="J3" s="19"/>
    </row>
    <row r="4" spans="1:10" s="15" customFormat="1">
      <c r="J4" s="19"/>
    </row>
    <row r="5" spans="1:10" s="15" customFormat="1">
      <c r="J5" s="19"/>
    </row>
    <row r="6" spans="1:10" s="15" customFormat="1" ht="15.75">
      <c r="A6" s="1" t="s">
        <v>10</v>
      </c>
      <c r="J6" s="19"/>
    </row>
    <row r="7" spans="1:10" s="15" customFormat="1">
      <c r="J7" s="19"/>
    </row>
    <row r="8" spans="1:10" s="15" customFormat="1">
      <c r="A8" s="15" t="s">
        <v>89</v>
      </c>
      <c r="J8" s="19"/>
    </row>
    <row r="11" spans="1:10" ht="15.75">
      <c r="A11" s="1" t="s">
        <v>11</v>
      </c>
    </row>
    <row r="13" spans="1:10">
      <c r="A13" t="s">
        <v>90</v>
      </c>
    </row>
    <row r="14" spans="1:10">
      <c r="A14" t="s">
        <v>12</v>
      </c>
    </row>
    <row r="15" spans="1:10">
      <c r="A15" t="s">
        <v>13</v>
      </c>
    </row>
    <row r="17" spans="1:11">
      <c r="A17" t="s">
        <v>91</v>
      </c>
    </row>
    <row r="18" spans="1:11">
      <c r="A18" t="s">
        <v>34</v>
      </c>
    </row>
    <row r="20" spans="1:11">
      <c r="B20" s="2" t="s">
        <v>15</v>
      </c>
      <c r="C20" s="2"/>
      <c r="D20" s="2"/>
      <c r="E20" s="2"/>
      <c r="F20" s="2" t="s">
        <v>16</v>
      </c>
      <c r="G20" s="2"/>
    </row>
    <row r="21" spans="1:11">
      <c r="B21" s="15"/>
      <c r="C21" s="2"/>
      <c r="D21" s="2"/>
      <c r="E21" s="2"/>
      <c r="F21" s="15"/>
      <c r="G21" s="2"/>
      <c r="K21" s="3"/>
    </row>
    <row r="22" spans="1:11">
      <c r="B22" s="15" t="s">
        <v>92</v>
      </c>
      <c r="C22" s="2"/>
      <c r="D22" s="2"/>
      <c r="E22" s="2"/>
      <c r="F22" s="15" t="s">
        <v>93</v>
      </c>
      <c r="G22" s="2"/>
      <c r="K22" s="3">
        <v>50</v>
      </c>
    </row>
    <row r="23" spans="1:11">
      <c r="B23" t="s">
        <v>94</v>
      </c>
      <c r="F23" t="s">
        <v>95</v>
      </c>
      <c r="K23" s="3">
        <v>4.0999999999999996</v>
      </c>
    </row>
    <row r="24" spans="1:11">
      <c r="B24" t="s">
        <v>96</v>
      </c>
      <c r="F24" t="s">
        <v>66</v>
      </c>
      <c r="K24" s="3">
        <v>20</v>
      </c>
    </row>
    <row r="25" spans="1:11">
      <c r="B25" t="s">
        <v>67</v>
      </c>
      <c r="F25" t="s">
        <v>66</v>
      </c>
      <c r="K25" s="3">
        <v>30</v>
      </c>
    </row>
    <row r="26" spans="1:11">
      <c r="B26" t="s">
        <v>97</v>
      </c>
      <c r="F26" t="s">
        <v>66</v>
      </c>
      <c r="K26" s="3">
        <v>25</v>
      </c>
    </row>
    <row r="27" spans="1:11">
      <c r="B27" t="s">
        <v>14</v>
      </c>
      <c r="F27" s="15" t="s">
        <v>42</v>
      </c>
      <c r="K27" s="9">
        <v>100</v>
      </c>
    </row>
    <row r="28" spans="1:11">
      <c r="B28" t="s">
        <v>98</v>
      </c>
      <c r="F28" s="15" t="s">
        <v>99</v>
      </c>
      <c r="K28" s="4">
        <v>10</v>
      </c>
    </row>
    <row r="29" spans="1:11">
      <c r="K29" s="5">
        <f>SUM(K22:K28)</f>
        <v>239.1</v>
      </c>
    </row>
    <row r="30" spans="1:11">
      <c r="K30" s="3"/>
    </row>
    <row r="31" spans="1:11" ht="15.75">
      <c r="A31" s="1" t="s">
        <v>17</v>
      </c>
      <c r="K31" s="3"/>
    </row>
    <row r="32" spans="1:11">
      <c r="K32" s="3"/>
    </row>
    <row r="33" spans="1:12">
      <c r="A33" t="s">
        <v>18</v>
      </c>
      <c r="K33" s="3"/>
    </row>
    <row r="34" spans="1:12">
      <c r="K34" s="3"/>
    </row>
    <row r="35" spans="1:12">
      <c r="B35" s="2" t="s">
        <v>19</v>
      </c>
      <c r="C35" s="2"/>
      <c r="D35" s="2"/>
      <c r="E35" s="2"/>
      <c r="F35" s="2" t="s">
        <v>20</v>
      </c>
      <c r="K35" s="6" t="s">
        <v>3</v>
      </c>
    </row>
    <row r="36" spans="1:12">
      <c r="B36" t="s">
        <v>21</v>
      </c>
      <c r="F36" t="s">
        <v>22</v>
      </c>
      <c r="K36" s="4">
        <v>500</v>
      </c>
    </row>
    <row r="37" spans="1:12">
      <c r="K37" s="5">
        <f>SUM(K36:K36)</f>
        <v>500</v>
      </c>
    </row>
    <row r="39" spans="1:12">
      <c r="A39" s="15" t="s">
        <v>68</v>
      </c>
    </row>
    <row r="42" spans="1:12" ht="15.75">
      <c r="A42" s="1" t="s">
        <v>100</v>
      </c>
    </row>
    <row r="44" spans="1:12" s="2" customFormat="1">
      <c r="B44" s="2" t="s">
        <v>107</v>
      </c>
      <c r="E44" s="2" t="s">
        <v>16</v>
      </c>
      <c r="H44" s="2" t="s">
        <v>24</v>
      </c>
      <c r="J44" s="6" t="s">
        <v>3</v>
      </c>
      <c r="L44" s="2" t="s">
        <v>25</v>
      </c>
    </row>
    <row r="45" spans="1:12" s="2" customFormat="1">
      <c r="J45" s="6"/>
    </row>
    <row r="46" spans="1:12" s="15" customFormat="1">
      <c r="B46" s="15" t="s">
        <v>43</v>
      </c>
      <c r="E46" s="34" t="s">
        <v>101</v>
      </c>
      <c r="H46" s="15" t="s">
        <v>105</v>
      </c>
      <c r="J46" s="37">
        <v>144.25</v>
      </c>
      <c r="L46" s="15" t="s">
        <v>45</v>
      </c>
    </row>
    <row r="47" spans="1:12">
      <c r="B47" s="15" t="s">
        <v>43</v>
      </c>
      <c r="E47" s="34" t="s">
        <v>102</v>
      </c>
      <c r="H47" s="15" t="s">
        <v>106</v>
      </c>
      <c r="J47" s="37">
        <v>84</v>
      </c>
      <c r="L47" s="15" t="s">
        <v>45</v>
      </c>
    </row>
    <row r="48" spans="1:12">
      <c r="B48" s="15" t="s">
        <v>43</v>
      </c>
      <c r="E48" s="34" t="s">
        <v>103</v>
      </c>
      <c r="H48" s="15" t="s">
        <v>35</v>
      </c>
      <c r="J48" s="37">
        <v>144</v>
      </c>
      <c r="L48" s="15" t="s">
        <v>45</v>
      </c>
    </row>
    <row r="49" spans="2:12">
      <c r="B49" s="15" t="s">
        <v>43</v>
      </c>
      <c r="E49" s="34" t="s">
        <v>104</v>
      </c>
      <c r="H49" s="15" t="s">
        <v>44</v>
      </c>
      <c r="J49" s="37">
        <v>72</v>
      </c>
      <c r="L49" s="15" t="s">
        <v>45</v>
      </c>
    </row>
    <row r="50" spans="2:12">
      <c r="B50" s="15"/>
      <c r="E50" s="34"/>
      <c r="H50" s="15"/>
      <c r="J50" s="37"/>
      <c r="L50" s="15"/>
    </row>
    <row r="51" spans="2:12">
      <c r="J51" s="5">
        <f>SUM(J46:J49)</f>
        <v>444.25</v>
      </c>
    </row>
    <row r="52" spans="2:12">
      <c r="J52" s="9"/>
    </row>
    <row r="53" spans="2:12" s="2" customFormat="1">
      <c r="B53" s="2" t="s">
        <v>116</v>
      </c>
      <c r="E53" s="2" t="s">
        <v>16</v>
      </c>
      <c r="H53" s="2" t="s">
        <v>24</v>
      </c>
      <c r="J53" s="6" t="s">
        <v>3</v>
      </c>
      <c r="L53" s="2" t="s">
        <v>25</v>
      </c>
    </row>
    <row r="54" spans="2:12" s="2" customFormat="1">
      <c r="J54" s="6"/>
    </row>
    <row r="55" spans="2:12" s="15" customFormat="1">
      <c r="B55" s="15" t="s">
        <v>117</v>
      </c>
      <c r="E55" s="34" t="s">
        <v>118</v>
      </c>
      <c r="H55" s="15" t="s">
        <v>44</v>
      </c>
      <c r="J55" s="37">
        <v>15</v>
      </c>
      <c r="L55" s="15" t="s">
        <v>45</v>
      </c>
    </row>
    <row r="56" spans="2:12" s="15" customFormat="1">
      <c r="E56" s="34"/>
      <c r="J56" s="37"/>
    </row>
    <row r="57" spans="2:12" s="15" customFormat="1">
      <c r="E57" s="34"/>
      <c r="J57" s="5">
        <f>SUM(J52:J55)</f>
        <v>15</v>
      </c>
    </row>
    <row r="58" spans="2:12" s="15" customFormat="1">
      <c r="E58" s="34"/>
      <c r="J58" s="37"/>
    </row>
    <row r="59" spans="2:12">
      <c r="B59" s="2" t="s">
        <v>36</v>
      </c>
      <c r="E59" s="2" t="s">
        <v>16</v>
      </c>
      <c r="F59" s="2"/>
      <c r="G59" s="2"/>
      <c r="H59" s="2" t="s">
        <v>24</v>
      </c>
      <c r="I59" s="2"/>
      <c r="J59" s="6" t="s">
        <v>3</v>
      </c>
      <c r="K59" s="2"/>
      <c r="L59" s="2" t="s">
        <v>25</v>
      </c>
    </row>
    <row r="60" spans="2:12" s="15" customFormat="1">
      <c r="B60" s="15" t="s">
        <v>108</v>
      </c>
      <c r="E60" s="15" t="s">
        <v>0</v>
      </c>
      <c r="H60" s="15" t="s">
        <v>105</v>
      </c>
      <c r="J60" s="38">
        <v>159.6</v>
      </c>
      <c r="L60" s="15" t="s">
        <v>23</v>
      </c>
    </row>
    <row r="61" spans="2:12" s="15" customFormat="1">
      <c r="B61" s="15" t="s">
        <v>109</v>
      </c>
      <c r="E61" s="15" t="s">
        <v>0</v>
      </c>
      <c r="H61" s="15" t="s">
        <v>105</v>
      </c>
      <c r="J61" s="38">
        <v>20.399999999999999</v>
      </c>
      <c r="L61" s="15" t="s">
        <v>23</v>
      </c>
    </row>
    <row r="62" spans="2:12" s="15" customFormat="1">
      <c r="B62" s="15" t="s">
        <v>110</v>
      </c>
      <c r="E62" s="15" t="s">
        <v>0</v>
      </c>
      <c r="H62" s="15" t="s">
        <v>105</v>
      </c>
      <c r="J62" s="38">
        <v>9.6</v>
      </c>
      <c r="L62" s="15" t="s">
        <v>23</v>
      </c>
    </row>
    <row r="63" spans="2:12" s="15" customFormat="1">
      <c r="B63" s="15" t="s">
        <v>111</v>
      </c>
      <c r="E63" s="15" t="s">
        <v>0</v>
      </c>
      <c r="H63" s="15" t="s">
        <v>44</v>
      </c>
      <c r="J63" s="38">
        <v>53.22</v>
      </c>
      <c r="L63" s="15" t="s">
        <v>23</v>
      </c>
    </row>
    <row r="64" spans="2:12" s="15" customFormat="1">
      <c r="B64" s="15" t="s">
        <v>46</v>
      </c>
      <c r="E64" s="15" t="s">
        <v>0</v>
      </c>
      <c r="H64" s="15" t="s">
        <v>44</v>
      </c>
      <c r="J64" s="38">
        <v>53.22</v>
      </c>
      <c r="L64" s="15" t="s">
        <v>23</v>
      </c>
    </row>
    <row r="65" spans="2:12" s="15" customFormat="1">
      <c r="B65" s="15" t="s">
        <v>47</v>
      </c>
      <c r="E65" s="15" t="s">
        <v>0</v>
      </c>
      <c r="H65" s="15" t="s">
        <v>44</v>
      </c>
      <c r="J65" s="38">
        <v>93.12</v>
      </c>
      <c r="L65" s="15" t="s">
        <v>23</v>
      </c>
    </row>
    <row r="66" spans="2:12" s="15" customFormat="1">
      <c r="B66" s="15" t="s">
        <v>112</v>
      </c>
      <c r="E66" s="15" t="s">
        <v>0</v>
      </c>
      <c r="H66" s="15" t="s">
        <v>44</v>
      </c>
      <c r="J66" s="38">
        <v>96</v>
      </c>
      <c r="L66" s="15" t="s">
        <v>23</v>
      </c>
    </row>
    <row r="67" spans="2:12" s="15" customFormat="1">
      <c r="B67" s="15" t="s">
        <v>113</v>
      </c>
      <c r="E67" s="15" t="s">
        <v>0</v>
      </c>
      <c r="H67" s="15" t="s">
        <v>44</v>
      </c>
      <c r="J67" s="38">
        <v>93.12</v>
      </c>
      <c r="L67" s="15" t="s">
        <v>23</v>
      </c>
    </row>
    <row r="68" spans="2:12" s="15" customFormat="1">
      <c r="B68" s="15" t="s">
        <v>72</v>
      </c>
      <c r="E68" s="15" t="s">
        <v>0</v>
      </c>
      <c r="H68" s="15" t="s">
        <v>44</v>
      </c>
      <c r="J68" s="38">
        <v>53.22</v>
      </c>
      <c r="L68" s="15" t="s">
        <v>23</v>
      </c>
    </row>
    <row r="69" spans="2:12" s="15" customFormat="1">
      <c r="B69" s="15" t="s">
        <v>69</v>
      </c>
      <c r="E69" s="15" t="s">
        <v>0</v>
      </c>
      <c r="H69" s="15" t="s">
        <v>44</v>
      </c>
      <c r="J69" s="38">
        <v>53.22</v>
      </c>
      <c r="L69" s="15" t="s">
        <v>23</v>
      </c>
    </row>
    <row r="70" spans="2:12" s="15" customFormat="1">
      <c r="B70" s="15" t="s">
        <v>70</v>
      </c>
      <c r="E70" s="15" t="s">
        <v>0</v>
      </c>
      <c r="H70" s="15" t="s">
        <v>44</v>
      </c>
      <c r="J70" s="38">
        <v>24.5</v>
      </c>
      <c r="L70" s="15" t="s">
        <v>23</v>
      </c>
    </row>
    <row r="71" spans="2:12" s="15" customFormat="1">
      <c r="B71" s="15" t="s">
        <v>114</v>
      </c>
      <c r="E71" s="15" t="s">
        <v>0</v>
      </c>
      <c r="H71" s="15" t="s">
        <v>44</v>
      </c>
      <c r="J71" s="38">
        <v>24.5</v>
      </c>
      <c r="L71" s="15" t="s">
        <v>23</v>
      </c>
    </row>
    <row r="72" spans="2:12" s="15" customFormat="1">
      <c r="B72" s="15" t="s">
        <v>71</v>
      </c>
      <c r="E72" s="15" t="s">
        <v>0</v>
      </c>
      <c r="H72" s="15" t="s">
        <v>44</v>
      </c>
      <c r="J72" s="38">
        <v>53.22</v>
      </c>
      <c r="L72" s="15" t="s">
        <v>23</v>
      </c>
    </row>
    <row r="73" spans="2:12" s="15" customFormat="1">
      <c r="B73" s="15" t="s">
        <v>109</v>
      </c>
      <c r="E73" s="15" t="s">
        <v>0</v>
      </c>
      <c r="H73" s="15" t="s">
        <v>44</v>
      </c>
      <c r="J73" s="38">
        <v>24.5</v>
      </c>
      <c r="L73" s="15" t="s">
        <v>23</v>
      </c>
    </row>
    <row r="74" spans="2:12" s="15" customFormat="1" ht="13.5" customHeight="1">
      <c r="B74" s="15" t="s">
        <v>115</v>
      </c>
      <c r="E74" s="15" t="s">
        <v>0</v>
      </c>
      <c r="H74" s="15" t="s">
        <v>44</v>
      </c>
      <c r="J74" s="38">
        <v>30</v>
      </c>
      <c r="L74" s="15" t="s">
        <v>23</v>
      </c>
    </row>
    <row r="75" spans="2:12">
      <c r="B75" s="15"/>
      <c r="E75" s="8"/>
      <c r="H75" s="15"/>
      <c r="J75" s="9"/>
      <c r="L75" s="8"/>
    </row>
    <row r="76" spans="2:12">
      <c r="B76" s="8"/>
      <c r="J76" s="5">
        <f>SUM(J60:J75)</f>
        <v>841.44</v>
      </c>
    </row>
    <row r="77" spans="2:12">
      <c r="B77" s="8"/>
      <c r="J77" s="9"/>
    </row>
    <row r="78" spans="2:12">
      <c r="H78" s="13" t="s">
        <v>37</v>
      </c>
      <c r="I78" s="13"/>
      <c r="J78" s="7">
        <f>J51+J76+J57</f>
        <v>1300.69</v>
      </c>
    </row>
    <row r="79" spans="2:12">
      <c r="J79" s="9"/>
    </row>
    <row r="80" spans="2:12">
      <c r="B80" s="15"/>
    </row>
    <row r="81" spans="1:7" ht="15.75">
      <c r="A81" s="1" t="s">
        <v>119</v>
      </c>
    </row>
    <row r="83" spans="1:7">
      <c r="B83" t="s">
        <v>30</v>
      </c>
    </row>
    <row r="86" spans="1:7" ht="15.75">
      <c r="A86" s="1" t="s">
        <v>73</v>
      </c>
    </row>
    <row r="88" spans="1:7">
      <c r="B88" s="15" t="s">
        <v>74</v>
      </c>
      <c r="C88" s="3"/>
      <c r="G88" s="3"/>
    </row>
    <row r="89" spans="1:7">
      <c r="C89" s="3"/>
      <c r="G89" s="3"/>
    </row>
    <row r="90" spans="1:7">
      <c r="C90" s="3"/>
      <c r="G90" s="3"/>
    </row>
    <row r="91" spans="1:7">
      <c r="C91" s="3"/>
      <c r="G91" s="3"/>
    </row>
    <row r="92" spans="1:7">
      <c r="C92" s="3"/>
      <c r="G92" s="9"/>
    </row>
    <row r="93" spans="1:7">
      <c r="C93" s="3"/>
    </row>
  </sheetData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>
    <oddFooter>&amp;L9/4/12&amp;R&amp;F,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Notes 1</vt:lpstr>
      <vt:lpstr>Notes 2</vt:lpstr>
      <vt:lpstr>'Notes 1'!Print_Area</vt:lpstr>
      <vt:lpstr>'Notes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Hooton</dc:creator>
  <cp:lastModifiedBy>Laurie Eagling</cp:lastModifiedBy>
  <cp:lastPrinted>2012-05-24T10:16:34Z</cp:lastPrinted>
  <dcterms:created xsi:type="dcterms:W3CDTF">2006-10-01T17:00:01Z</dcterms:created>
  <dcterms:modified xsi:type="dcterms:W3CDTF">2012-05-24T10:22:59Z</dcterms:modified>
</cp:coreProperties>
</file>