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'General'!$A$1:$G$148</definedName>
  </definedNames>
  <calcPr fullCalcOnLoad="1"/>
</workbook>
</file>

<file path=xl/sharedStrings.xml><?xml version="1.0" encoding="utf-8"?>
<sst xmlns="http://schemas.openxmlformats.org/spreadsheetml/2006/main" count="302" uniqueCount="184">
  <si>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</si>
  <si>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</si>
  <si>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</si>
  <si>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</si>
  <si>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</si>
  <si>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</si>
  <si>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</si>
  <si>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</si>
  <si>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</si>
  <si>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</si>
  <si>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</si>
  <si>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</si>
  <si>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</si>
  <si>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</si>
  <si>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</si>
  <si>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</si>
  <si>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</si>
  <si>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</si>
  <si>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 xml:space="preserve">Inter-account transfers </t>
  </si>
  <si>
    <t>bacs</t>
  </si>
  <si>
    <t xml:space="preserve">TOTAL OUTGOINGS </t>
  </si>
  <si>
    <t>Amounts not yet invoiced to the parish council/work not yet completed:</t>
  </si>
  <si>
    <t>NatWest</t>
  </si>
  <si>
    <t>Reserve account interest</t>
  </si>
  <si>
    <t>Trans Ref/Chq No</t>
  </si>
  <si>
    <t>auto</t>
  </si>
  <si>
    <t>various</t>
  </si>
  <si>
    <t>All employees + HMRC</t>
  </si>
  <si>
    <t>None</t>
  </si>
  <si>
    <t>South Beds Driving</t>
  </si>
  <si>
    <t>Date of Invoice</t>
  </si>
  <si>
    <t>Invoice/Description</t>
  </si>
  <si>
    <t>Debtors Summary/Overdue Invoices/Income Outstanding:</t>
  </si>
  <si>
    <t>NB:  No changes required this month to the asset register or insurance</t>
  </si>
  <si>
    <t>Amounts not yet due to the parish council:</t>
  </si>
  <si>
    <t>Devolved Services 2016-17</t>
  </si>
  <si>
    <t>Payment due 1/4/16</t>
  </si>
  <si>
    <t>Devolved Services 2017-18</t>
  </si>
  <si>
    <t>Devolved Services 2018-19</t>
  </si>
  <si>
    <t>Hire of pavilion car park</t>
  </si>
  <si>
    <t>S106 account interest</t>
  </si>
  <si>
    <t>Total confidential transactions (salary, expenses &amp; HMRC)</t>
  </si>
  <si>
    <t>Payment due 1/4/17</t>
  </si>
  <si>
    <t>Payment due 1/4/18</t>
  </si>
  <si>
    <t>M F London</t>
  </si>
  <si>
    <t>tbc</t>
  </si>
  <si>
    <t>Valuation Office Agency</t>
  </si>
  <si>
    <t>Bank Reconciliation &amp; S106 Summary:</t>
  </si>
  <si>
    <t>Roderick Wilson</t>
  </si>
  <si>
    <t>Tree works on Recreation Ground and The Crescent</t>
  </si>
  <si>
    <t>John Lowe</t>
  </si>
  <si>
    <t>Planting/staking Sorbus Magestica &amp; removing sign on Recreation Ground</t>
  </si>
  <si>
    <t>AVDC Council Tax Support Grant</t>
  </si>
  <si>
    <t>P&amp;I JFC</t>
  </si>
  <si>
    <t>F&amp;W Computers</t>
  </si>
  <si>
    <t>Pitstone Memorial Hall</t>
  </si>
  <si>
    <t>Wicksteed Leisure Ltd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</si>
  <si>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</si>
  <si>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</si>
  <si>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</si>
  <si>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</si>
  <si>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</si>
  <si>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</si>
  <si>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</si>
  <si>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</si>
  <si>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</si>
  <si>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Maintenance/S&amp;L</t>
  </si>
  <si>
    <t>Agency Services</t>
  </si>
  <si>
    <t>Grants</t>
  </si>
  <si>
    <t>Beneficiary (inc registration number where applicable)</t>
  </si>
  <si>
    <t>Purpose of grant / donation and time period to which it relates</t>
  </si>
  <si>
    <t>PPP 1115/055 - apparently normally pays Klaus with cash, he will visit</t>
  </si>
  <si>
    <t>Misc repairs works, uplift of safety matting, playground repairs - requested several times</t>
  </si>
  <si>
    <t>Employment &amp; training</t>
  </si>
  <si>
    <t>Hire of football pitches during December</t>
  </si>
  <si>
    <t>P&amp;I United FC</t>
  </si>
  <si>
    <t>Insurance valuation of pavilion - requested several times</t>
  </si>
  <si>
    <t>E</t>
  </si>
  <si>
    <t>HMRC</t>
  </si>
  <si>
    <t>General Maintenance</t>
  </si>
  <si>
    <t>J Leonard</t>
  </si>
  <si>
    <t>Devolved Services</t>
  </si>
  <si>
    <t>Grass cutting and footpath maintenance during 2016</t>
  </si>
  <si>
    <t>R Porter</t>
  </si>
  <si>
    <t>2016/17</t>
  </si>
  <si>
    <t>2015/16</t>
  </si>
  <si>
    <t>Recreation Ground Charity</t>
  </si>
  <si>
    <t>Grant/donation</t>
  </si>
  <si>
    <t>To pay for R Porter to maintain grass etc £85 per cut est 6 cuts, 2016</t>
  </si>
  <si>
    <t>Footpath maintenance during 2016, £280 per cut est 1/2 cuts</t>
  </si>
  <si>
    <t>Grass cutting in Castlemead playgrounds, £85 per cut est 6 cuts</t>
  </si>
  <si>
    <t>Misc grass cutting £260per cut est 6 cuts, 2016</t>
  </si>
  <si>
    <t>AVDC</t>
  </si>
  <si>
    <t>Play Around the Parishes, 2 x £310 in summer holidays</t>
  </si>
  <si>
    <t>RMAV</t>
  </si>
  <si>
    <t>50% final fee for stage for Party in the Park community event</t>
  </si>
  <si>
    <t>50% deposit fee for stage for Party in the Park community event</t>
  </si>
  <si>
    <t>Footworks</t>
  </si>
  <si>
    <t>Footworks (see above)</t>
  </si>
  <si>
    <t>Quarterly VAT refund</t>
  </si>
  <si>
    <t>Grants &amp; donations approved at 25 February 2016 meeting from Unity</t>
  </si>
  <si>
    <t>Street lighting 1-31/1/16</t>
  </si>
  <si>
    <t>Direct debits noted at 25 February 2016 meeting</t>
  </si>
  <si>
    <t>Opus</t>
  </si>
  <si>
    <t>Electricity at pavilion</t>
  </si>
  <si>
    <t>Gas at pavilion - credit balance of £17.15 so no charge</t>
  </si>
  <si>
    <t>Anglian Water</t>
  </si>
  <si>
    <t>Allotments</t>
  </si>
  <si>
    <t>Recalculated bills for 29/7/15-5/11/15 &amp; 6/11/15-26/1/16.  Resulting in £31.86 credit.</t>
  </si>
  <si>
    <t>Recalculated bills for pavilion water for 29/7/15-5/11/15 &amp; 6/11/15-26/1/16.  Resulting in £284.56 credit.</t>
  </si>
  <si>
    <t>AVYFC</t>
  </si>
  <si>
    <t>Youth Café</t>
  </si>
  <si>
    <t>January youth café</t>
  </si>
  <si>
    <t>NetGiant Ltd</t>
  </si>
  <si>
    <t>Admin</t>
  </si>
  <si>
    <t>Toner cartridges - C/M/Y/B/B</t>
  </si>
  <si>
    <t>R Haynes</t>
  </si>
  <si>
    <t>Bus shelter cleaning 11/1/16</t>
  </si>
  <si>
    <t>Bus shelter cleaning 8/2/16</t>
  </si>
  <si>
    <t>Replacement gate stoppers Hever Close playground, S106 maintenance funds</t>
  </si>
  <si>
    <t>Almar (Tring) Ltd</t>
  </si>
  <si>
    <t>Winter magazine</t>
  </si>
  <si>
    <t>Tring station questionnaire</t>
  </si>
  <si>
    <t xml:space="preserve">Hall hire for June </t>
  </si>
  <si>
    <t>Hall hire for January</t>
  </si>
  <si>
    <t>4 x quarterly wheelie bin hire, minus £1 annual hall rent</t>
  </si>
  <si>
    <t>Scanning of pavilion plans</t>
  </si>
  <si>
    <t>FEBRUARY 2016 FINANCIAL SUMMARY</t>
  </si>
  <si>
    <t>000087</t>
  </si>
  <si>
    <t>Hire of football pitches during January</t>
  </si>
  <si>
    <t>P&amp;ICU FC</t>
  </si>
  <si>
    <t>Hire of football pitches during January (Sundays)</t>
  </si>
  <si>
    <t>Paul Warrell</t>
  </si>
  <si>
    <t>Door works at pavilion x 2 &amp; gate chain</t>
  </si>
  <si>
    <t>Lamps &amp; Tubes</t>
  </si>
  <si>
    <t>Groundwork UK</t>
  </si>
  <si>
    <t>NDP</t>
  </si>
  <si>
    <t>Grant for referendum stage of NDP</t>
  </si>
  <si>
    <t>Stephen Brophy</t>
  </si>
  <si>
    <t>Allotment tenancy, plot 31</t>
  </si>
  <si>
    <t>000088</t>
  </si>
  <si>
    <t>Mr and Mrs Harris</t>
  </si>
  <si>
    <t>Allotment tenancy, plot 70</t>
  </si>
  <si>
    <t>Mr Newman</t>
  </si>
  <si>
    <t>Allotment tenancy, plot 15</t>
  </si>
  <si>
    <t>Mr Spiller</t>
  </si>
  <si>
    <t>Allotment tenancy, plot 61 and 69</t>
  </si>
  <si>
    <t>000089</t>
  </si>
  <si>
    <t>Mr Saintey</t>
  </si>
  <si>
    <t>Allotment tenancy, plot 43</t>
  </si>
  <si>
    <t>Mrs Tebje</t>
  </si>
  <si>
    <t>Mr and Mrs Pearce</t>
  </si>
  <si>
    <t>Allotment tenancy, plots 39 and 42</t>
  </si>
  <si>
    <t>Mr Kavanagh</t>
  </si>
  <si>
    <t>Allotment tenancy, plot 57</t>
  </si>
  <si>
    <t>Mr Twitchell</t>
  </si>
  <si>
    <t>Allotment tenancy, plot 37</t>
  </si>
  <si>
    <t>Mr and Mrs Gretsy</t>
  </si>
  <si>
    <t>Allotment tenancy, plots 71 and 72</t>
  </si>
  <si>
    <t>Mrs Rankin</t>
  </si>
  <si>
    <t>Allotment tenancy, plot 62</t>
  </si>
  <si>
    <t>Mr Fitzpatrick</t>
  </si>
  <si>
    <t>Allotment tenancy, plot 38</t>
  </si>
  <si>
    <t>Mr Cox</t>
  </si>
  <si>
    <t>Allotment tenancy, plots 50 &amp; 51</t>
  </si>
  <si>
    <t>000090</t>
  </si>
  <si>
    <t>100 posters trimmed and encapsulated</t>
  </si>
  <si>
    <t>Susie Stringer</t>
  </si>
  <si>
    <t>Refund of Important Occassions NDP balloons &amp; gas</t>
  </si>
  <si>
    <t>000091</t>
  </si>
  <si>
    <t>Mr and Mrs Lee</t>
  </si>
  <si>
    <t>Allotment tenancy, plots 25, 26 and 27</t>
  </si>
  <si>
    <t>000092</t>
  </si>
  <si>
    <t>Mr Brooks</t>
  </si>
  <si>
    <t>Allotment tenancy, plot 48</t>
  </si>
  <si>
    <t>PPP over-payment</t>
  </si>
  <si>
    <t>PPP1115/179 (plus overpaid by 9p)</t>
  </si>
  <si>
    <t>Mr Richardson</t>
  </si>
  <si>
    <t>Allotment tenancy, plot 36</t>
  </si>
  <si>
    <t>Business Rates for pavilion 2016/17.  £592.90 charge with £592.90 deducted for small business relief.  Therefore charge zero.</t>
  </si>
  <si>
    <t>Expenditure from Unity approved on 25 February 2016</t>
  </si>
  <si>
    <t>Fix 7 street lights</t>
  </si>
  <si>
    <t xml:space="preserve">Receipts received to 25 February 2016, paid into a NatWest account </t>
  </si>
  <si>
    <t>Receipts received to 25 February 2016, paid into Unity account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</si>
</sst>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0" applyNumberFormat="1" applyFont="1" applyBorder="1" applyAlignment="1">
      <alignment horizontal="center" wrapText="1"/>
    </xf>
    <xf numFmtId="44" fontId="4" fillId="0" borderId="0" xfId="44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4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44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44" fontId="0" fillId="0" borderId="11" xfId="44" applyFont="1" applyBorder="1" applyAlignment="1">
      <alignment horizontal="right"/>
    </xf>
    <xf numFmtId="43" fontId="0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43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3" fontId="4" fillId="0" borderId="0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44" fontId="4" fillId="0" borderId="0" xfId="44" applyFont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44" fontId="4" fillId="0" borderId="0" xfId="44" applyFont="1" applyAlignment="1">
      <alignment horizontal="center" vertical="top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6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6" fontId="0" fillId="0" borderId="0" xfId="44" applyNumberFormat="1" applyFont="1" applyFill="1" applyAlignment="1">
      <alignment horizontal="right"/>
    </xf>
    <xf numFmtId="43" fontId="4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  <xf numFmtId="44" fontId="0" fillId="0" borderId="12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27.33</v>
          </cell>
          <cell r="E15">
            <v>983.1500000000001</v>
          </cell>
          <cell r="F15">
            <v>1010.48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workbookViewId="0" topLeftCell="A125">
      <selection activeCell="B132" sqref="B132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2.00390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30" t="s">
        <v>0</v>
      </c>
    </row>
    <row r="2" spans="1:4" ht="20.25">
      <c r="A2" s="1" t="s">
        <v>9</v>
      </c>
      <c r="D2" s="30" t="s">
        <v>127</v>
      </c>
    </row>
    <row r="3" ht="18">
      <c r="D3" s="4"/>
    </row>
    <row r="4" spans="4:7" ht="14.25" customHeight="1">
      <c r="D4" s="13"/>
      <c r="F4" s="14"/>
      <c r="G4" s="14"/>
    </row>
    <row r="5" spans="1:4" ht="18">
      <c r="A5" s="5" t="s">
        <v>180</v>
      </c>
      <c r="D5" s="4"/>
    </row>
    <row r="6" spans="1:4" ht="18">
      <c r="A6" s="5"/>
      <c r="D6" s="4"/>
    </row>
    <row r="7" spans="1:7" ht="12.75">
      <c r="A7" s="38" t="s">
        <v>24</v>
      </c>
      <c r="B7" s="44" t="s">
        <v>57</v>
      </c>
      <c r="C7" s="44" t="s">
        <v>58</v>
      </c>
      <c r="D7" s="21" t="s">
        <v>16</v>
      </c>
      <c r="E7" s="39" t="s">
        <v>1</v>
      </c>
      <c r="F7" s="39" t="s">
        <v>3</v>
      </c>
      <c r="G7" s="39" t="s">
        <v>2</v>
      </c>
    </row>
    <row r="8" ht="12.75">
      <c r="P8" s="2" t="s">
        <v>10</v>
      </c>
    </row>
    <row r="9" spans="1:7" ht="12.75">
      <c r="A9" s="1" t="s">
        <v>26</v>
      </c>
      <c r="B9" s="2" t="s">
        <v>27</v>
      </c>
      <c r="C9" s="2" t="s">
        <v>73</v>
      </c>
      <c r="D9" s="17" t="s">
        <v>41</v>
      </c>
      <c r="E9" s="3">
        <f>'[1]Confidential'!$D$15</f>
        <v>27.33</v>
      </c>
      <c r="F9" s="3">
        <f>'[1]Confidential'!$E$15</f>
        <v>983.1500000000001</v>
      </c>
      <c r="G9" s="3">
        <f>'[1]Confidential'!$F$15</f>
        <v>1010.48</v>
      </c>
    </row>
    <row r="10" spans="1:7" ht="13.5" customHeight="1">
      <c r="A10" s="1">
        <v>166656162</v>
      </c>
      <c r="B10" s="2" t="s">
        <v>110</v>
      </c>
      <c r="C10" s="2" t="s">
        <v>111</v>
      </c>
      <c r="D10" s="13" t="s">
        <v>112</v>
      </c>
      <c r="E10" s="14"/>
      <c r="F10" s="3">
        <v>458.69</v>
      </c>
      <c r="G10" s="3">
        <v>458.69</v>
      </c>
    </row>
    <row r="11" spans="1:7" ht="13.5" customHeight="1">
      <c r="A11" s="1">
        <v>511046108</v>
      </c>
      <c r="B11" s="2" t="s">
        <v>113</v>
      </c>
      <c r="C11" s="2" t="s">
        <v>114</v>
      </c>
      <c r="D11" s="13" t="s">
        <v>115</v>
      </c>
      <c r="E11" s="14">
        <v>56.05</v>
      </c>
      <c r="F11" s="3">
        <v>280.25</v>
      </c>
      <c r="G11" s="3">
        <v>336.3</v>
      </c>
    </row>
    <row r="12" spans="1:7" ht="13.5" customHeight="1">
      <c r="A12" s="1">
        <v>266353387</v>
      </c>
      <c r="B12" s="2" t="s">
        <v>116</v>
      </c>
      <c r="C12" s="2" t="s">
        <v>79</v>
      </c>
      <c r="D12" s="13" t="s">
        <v>117</v>
      </c>
      <c r="E12" s="14"/>
      <c r="F12" s="3">
        <v>45</v>
      </c>
      <c r="G12" s="3">
        <v>45</v>
      </c>
    </row>
    <row r="13" spans="1:7" ht="13.5" customHeight="1">
      <c r="A13" s="1">
        <v>838331891</v>
      </c>
      <c r="B13" s="2" t="s">
        <v>116</v>
      </c>
      <c r="C13" s="2" t="s">
        <v>79</v>
      </c>
      <c r="D13" s="13" t="s">
        <v>118</v>
      </c>
      <c r="E13" s="14"/>
      <c r="F13" s="3">
        <v>45</v>
      </c>
      <c r="G13" s="3">
        <v>45</v>
      </c>
    </row>
    <row r="14" spans="1:7" ht="14.25" customHeight="1">
      <c r="A14" s="1">
        <v>772467894</v>
      </c>
      <c r="B14" s="2" t="s">
        <v>56</v>
      </c>
      <c r="C14" s="2" t="s">
        <v>63</v>
      </c>
      <c r="D14" s="13" t="s">
        <v>119</v>
      </c>
      <c r="E14" s="14">
        <v>8.93</v>
      </c>
      <c r="F14" s="3">
        <v>44.66</v>
      </c>
      <c r="G14" s="3">
        <v>53.59</v>
      </c>
    </row>
    <row r="15" spans="1:7" ht="13.5" customHeight="1">
      <c r="A15" s="1">
        <v>298527942</v>
      </c>
      <c r="B15" s="2" t="s">
        <v>120</v>
      </c>
      <c r="C15" s="2" t="s">
        <v>64</v>
      </c>
      <c r="D15" s="13" t="s">
        <v>121</v>
      </c>
      <c r="E15" s="14"/>
      <c r="F15" s="3">
        <v>920</v>
      </c>
      <c r="G15" s="3">
        <v>920</v>
      </c>
    </row>
    <row r="16" spans="1:7" ht="13.5" customHeight="1">
      <c r="A16" s="1">
        <v>523004677</v>
      </c>
      <c r="B16" s="2" t="s">
        <v>120</v>
      </c>
      <c r="C16" s="2" t="s">
        <v>61</v>
      </c>
      <c r="D16" s="13" t="s">
        <v>122</v>
      </c>
      <c r="E16" s="14">
        <v>58.4</v>
      </c>
      <c r="F16" s="3">
        <v>292</v>
      </c>
      <c r="G16" s="3">
        <v>350.4</v>
      </c>
    </row>
    <row r="17" spans="1:7" ht="13.5" customHeight="1">
      <c r="A17" s="1">
        <v>317490529</v>
      </c>
      <c r="B17" s="2" t="s">
        <v>120</v>
      </c>
      <c r="C17" s="2" t="s">
        <v>61</v>
      </c>
      <c r="D17" s="13" t="s">
        <v>126</v>
      </c>
      <c r="E17" s="14">
        <v>3.67</v>
      </c>
      <c r="F17" s="3">
        <v>18.33</v>
      </c>
      <c r="G17" s="3">
        <v>22</v>
      </c>
    </row>
    <row r="18" spans="1:7" ht="13.5" customHeight="1">
      <c r="A18" s="1">
        <v>17358105</v>
      </c>
      <c r="B18" s="2" t="s">
        <v>55</v>
      </c>
      <c r="C18" s="2" t="s">
        <v>61</v>
      </c>
      <c r="D18" s="13" t="s">
        <v>123</v>
      </c>
      <c r="E18" s="14"/>
      <c r="F18" s="3">
        <v>20.62</v>
      </c>
      <c r="G18" s="3">
        <v>20.62</v>
      </c>
    </row>
    <row r="19" spans="1:7" ht="13.5" customHeight="1">
      <c r="A19" s="1">
        <v>63956844</v>
      </c>
      <c r="B19" s="2" t="s">
        <v>55</v>
      </c>
      <c r="C19" s="2" t="s">
        <v>61</v>
      </c>
      <c r="D19" s="13" t="s">
        <v>124</v>
      </c>
      <c r="E19" s="14"/>
      <c r="F19" s="3">
        <v>123.76</v>
      </c>
      <c r="G19" s="3">
        <v>123.76</v>
      </c>
    </row>
    <row r="20" spans="1:7" ht="13.5" customHeight="1">
      <c r="A20" s="1">
        <v>224454653</v>
      </c>
      <c r="B20" s="2" t="s">
        <v>55</v>
      </c>
      <c r="C20" s="2" t="s">
        <v>61</v>
      </c>
      <c r="D20" s="13" t="s">
        <v>125</v>
      </c>
      <c r="E20" s="14"/>
      <c r="F20" s="3">
        <v>219</v>
      </c>
      <c r="G20" s="3">
        <v>219</v>
      </c>
    </row>
    <row r="21" spans="1:7" ht="13.5" customHeight="1">
      <c r="A21" s="1">
        <v>994076403</v>
      </c>
      <c r="B21" s="2" t="s">
        <v>120</v>
      </c>
      <c r="C21" s="2" t="s">
        <v>136</v>
      </c>
      <c r="D21" s="13" t="s">
        <v>166</v>
      </c>
      <c r="E21" s="14">
        <v>24.4</v>
      </c>
      <c r="F21" s="3">
        <v>122</v>
      </c>
      <c r="G21" s="3">
        <v>146.4</v>
      </c>
    </row>
    <row r="22" spans="1:7" ht="13.5" customHeight="1">
      <c r="A22" s="1">
        <v>983697110</v>
      </c>
      <c r="B22" s="2" t="s">
        <v>167</v>
      </c>
      <c r="C22" s="2" t="s">
        <v>136</v>
      </c>
      <c r="D22" s="13" t="s">
        <v>168</v>
      </c>
      <c r="E22" s="14">
        <v>33.53</v>
      </c>
      <c r="F22" s="3">
        <f>167.64+12</f>
        <v>179.64</v>
      </c>
      <c r="G22" s="3">
        <v>213.17</v>
      </c>
    </row>
    <row r="23" ht="12.75">
      <c r="D23" s="17"/>
    </row>
    <row r="24" ht="12.75">
      <c r="D24" s="17"/>
    </row>
    <row r="25" spans="1:4" ht="18">
      <c r="A25" s="5" t="s">
        <v>100</v>
      </c>
      <c r="D25" s="17"/>
    </row>
    <row r="26" spans="1:4" ht="18">
      <c r="A26" s="5"/>
      <c r="D26" s="17"/>
    </row>
    <row r="27" spans="1:7" ht="25.5">
      <c r="A27" s="38" t="s">
        <v>24</v>
      </c>
      <c r="B27" s="45" t="s">
        <v>69</v>
      </c>
      <c r="C27" s="44" t="s">
        <v>58</v>
      </c>
      <c r="D27" s="21" t="s">
        <v>70</v>
      </c>
      <c r="E27" s="39"/>
      <c r="F27" s="39"/>
      <c r="G27" s="39" t="s">
        <v>2</v>
      </c>
    </row>
    <row r="28" ht="12.75">
      <c r="P28" s="2" t="s">
        <v>10</v>
      </c>
    </row>
    <row r="29" spans="2:4" ht="12.75">
      <c r="B29" s="12" t="s">
        <v>28</v>
      </c>
      <c r="D29" s="17"/>
    </row>
    <row r="30" ht="12.75">
      <c r="D30" s="17"/>
    </row>
    <row r="31" spans="1:7" ht="12.75">
      <c r="A31" s="6"/>
      <c r="B31" s="6"/>
      <c r="C31" s="6"/>
      <c r="D31" s="6"/>
      <c r="E31" s="6"/>
      <c r="F31" s="6"/>
      <c r="G31" s="6"/>
    </row>
    <row r="32" spans="1:4" ht="18">
      <c r="A32" s="5" t="s">
        <v>102</v>
      </c>
      <c r="D32" s="40"/>
    </row>
    <row r="33" spans="4:7" ht="12.75">
      <c r="D33" s="23"/>
      <c r="G33" s="7"/>
    </row>
    <row r="34" spans="1:7" ht="12.75">
      <c r="A34" s="1" t="s">
        <v>5</v>
      </c>
      <c r="B34" s="2" t="s">
        <v>11</v>
      </c>
      <c r="C34" s="2" t="s">
        <v>59</v>
      </c>
      <c r="D34" s="2" t="s">
        <v>101</v>
      </c>
      <c r="E34" s="3">
        <v>64.97</v>
      </c>
      <c r="F34" s="3">
        <v>324.83</v>
      </c>
      <c r="G34" s="3">
        <v>389.8</v>
      </c>
    </row>
    <row r="35" spans="1:7" ht="12.75">
      <c r="A35" s="1" t="s">
        <v>5</v>
      </c>
      <c r="B35" s="2" t="s">
        <v>103</v>
      </c>
      <c r="C35" s="2" t="s">
        <v>60</v>
      </c>
      <c r="D35" s="2" t="s">
        <v>104</v>
      </c>
      <c r="E35" s="3">
        <v>2.83</v>
      </c>
      <c r="F35" s="3">
        <v>56.6</v>
      </c>
      <c r="G35" s="3">
        <v>59.43</v>
      </c>
    </row>
    <row r="36" spans="1:7" ht="12.75">
      <c r="A36" s="1" t="s">
        <v>5</v>
      </c>
      <c r="B36" s="2" t="s">
        <v>12</v>
      </c>
      <c r="C36" s="2" t="s">
        <v>60</v>
      </c>
      <c r="D36" s="13" t="s">
        <v>105</v>
      </c>
      <c r="E36" s="3">
        <v>0</v>
      </c>
      <c r="F36" s="3">
        <v>0</v>
      </c>
      <c r="G36" s="3">
        <v>0</v>
      </c>
    </row>
    <row r="37" spans="1:7" ht="12.75">
      <c r="A37" s="1" t="s">
        <v>5</v>
      </c>
      <c r="B37" s="2" t="s">
        <v>106</v>
      </c>
      <c r="C37" s="2" t="s">
        <v>107</v>
      </c>
      <c r="D37" s="13" t="s">
        <v>108</v>
      </c>
      <c r="E37" s="3">
        <v>0</v>
      </c>
      <c r="F37" s="3">
        <v>0</v>
      </c>
      <c r="G37" s="3">
        <v>0</v>
      </c>
    </row>
    <row r="38" spans="1:7" ht="25.5">
      <c r="A38" s="1" t="s">
        <v>5</v>
      </c>
      <c r="B38" s="2" t="s">
        <v>106</v>
      </c>
      <c r="C38" s="2" t="s">
        <v>60</v>
      </c>
      <c r="D38" s="13" t="s">
        <v>109</v>
      </c>
      <c r="E38" s="3">
        <v>0</v>
      </c>
      <c r="F38" s="3">
        <v>0</v>
      </c>
      <c r="G38" s="3">
        <v>0</v>
      </c>
    </row>
    <row r="39" spans="1:7" ht="25.5">
      <c r="A39" s="1" t="s">
        <v>5</v>
      </c>
      <c r="B39" s="2" t="s">
        <v>92</v>
      </c>
      <c r="C39" s="2" t="s">
        <v>60</v>
      </c>
      <c r="D39" s="13" t="s">
        <v>179</v>
      </c>
      <c r="E39" s="3">
        <v>0</v>
      </c>
      <c r="F39" s="3">
        <v>0</v>
      </c>
      <c r="G39" s="3">
        <v>0</v>
      </c>
    </row>
    <row r="41" spans="4:7" ht="13.5" thickBot="1">
      <c r="D41" s="31" t="s">
        <v>20</v>
      </c>
      <c r="E41" s="32">
        <f>SUM(E9:E39)</f>
        <v>280.10999999999996</v>
      </c>
      <c r="F41" s="32">
        <f>SUM(F9:F39)</f>
        <v>4133.53</v>
      </c>
      <c r="G41" s="32">
        <f>SUM(G9:G39)</f>
        <v>4413.64</v>
      </c>
    </row>
    <row r="42" spans="4:7" ht="13.5" thickTop="1">
      <c r="D42" s="33"/>
      <c r="G42" s="7"/>
    </row>
    <row r="43" spans="1:7" ht="12.75">
      <c r="A43" s="49" t="s">
        <v>33</v>
      </c>
      <c r="B43" s="49"/>
      <c r="C43" s="49"/>
      <c r="D43" s="49"/>
      <c r="E43" s="49"/>
      <c r="F43" s="49"/>
      <c r="G43" s="49"/>
    </row>
    <row r="44" spans="1:7" ht="12.75">
      <c r="A44" s="50"/>
      <c r="B44" s="50"/>
      <c r="C44" s="50"/>
      <c r="D44" s="50"/>
      <c r="E44" s="50"/>
      <c r="F44" s="50"/>
      <c r="G44" s="50"/>
    </row>
    <row r="45" spans="1:4" ht="18.75" customHeight="1">
      <c r="A45" s="5" t="s">
        <v>18</v>
      </c>
      <c r="D45" s="4"/>
    </row>
    <row r="46" spans="1:4" ht="18">
      <c r="A46" s="5"/>
      <c r="D46" s="4"/>
    </row>
    <row r="47" spans="1:4" ht="12.75">
      <c r="A47" s="34" t="s">
        <v>28</v>
      </c>
      <c r="D47" s="17"/>
    </row>
    <row r="48" spans="4:7" ht="13.5" thickBot="1">
      <c r="D48" s="31" t="s">
        <v>17</v>
      </c>
      <c r="G48" s="32">
        <f>SUM(G47:G47)</f>
        <v>0</v>
      </c>
    </row>
    <row r="49" spans="1:7" ht="14.25" customHeight="1" thickTop="1">
      <c r="A49" s="29"/>
      <c r="B49" s="29"/>
      <c r="C49" s="29"/>
      <c r="D49" s="29"/>
      <c r="E49" s="29"/>
      <c r="F49" s="29"/>
      <c r="G49" s="29"/>
    </row>
    <row r="50" spans="1:7" ht="45" customHeight="1">
      <c r="A50" s="41" t="s">
        <v>182</v>
      </c>
      <c r="D50" s="8"/>
      <c r="E50" s="42" t="s">
        <v>1</v>
      </c>
      <c r="F50" s="42" t="s">
        <v>3</v>
      </c>
      <c r="G50" s="42" t="s">
        <v>2</v>
      </c>
    </row>
    <row r="51" ht="13.5" customHeight="1"/>
    <row r="52" spans="1:7" ht="12.75">
      <c r="A52" s="43" t="s">
        <v>25</v>
      </c>
      <c r="B52" s="2" t="s">
        <v>22</v>
      </c>
      <c r="C52" s="2" t="s">
        <v>62</v>
      </c>
      <c r="D52" s="2" t="s">
        <v>23</v>
      </c>
      <c r="F52" s="3">
        <v>3.16</v>
      </c>
      <c r="G52" s="3">
        <v>3.16</v>
      </c>
    </row>
    <row r="53" spans="1:7" ht="12.75">
      <c r="A53" s="43" t="s">
        <v>25</v>
      </c>
      <c r="B53" s="2" t="s">
        <v>22</v>
      </c>
      <c r="C53" s="2" t="s">
        <v>63</v>
      </c>
      <c r="D53" s="2" t="s">
        <v>40</v>
      </c>
      <c r="F53" s="3">
        <v>1.03</v>
      </c>
      <c r="G53" s="3">
        <v>1.03</v>
      </c>
    </row>
    <row r="54" spans="1:7" s="11" customFormat="1" ht="12.75" customHeight="1">
      <c r="A54" s="24"/>
      <c r="B54" s="9"/>
      <c r="C54" s="9"/>
      <c r="D54" s="9"/>
      <c r="E54" s="10"/>
      <c r="F54" s="10"/>
      <c r="G54" s="10"/>
    </row>
    <row r="55" spans="1:7" s="11" customFormat="1" ht="13.5" customHeight="1" thickBot="1">
      <c r="A55" s="24"/>
      <c r="E55" s="32">
        <f>SUM(E52:E54)</f>
        <v>0</v>
      </c>
      <c r="F55" s="32">
        <f>SUM(F52:F54)</f>
        <v>4.19</v>
      </c>
      <c r="G55" s="32">
        <f>SUM(G52:G54)</f>
        <v>4.19</v>
      </c>
    </row>
    <row r="56" spans="1:7" s="11" customFormat="1" ht="13.5" customHeight="1" thickTop="1">
      <c r="A56" s="24"/>
      <c r="E56" s="10"/>
      <c r="F56" s="10"/>
      <c r="G56" s="10"/>
    </row>
    <row r="57" spans="4:7" s="11" customFormat="1" ht="13.5" customHeight="1">
      <c r="D57" s="8"/>
      <c r="F57" s="10"/>
      <c r="G57" s="7"/>
    </row>
    <row r="58" spans="1:7" ht="18">
      <c r="A58" s="41" t="s">
        <v>183</v>
      </c>
      <c r="D58" s="8"/>
      <c r="E58" s="42"/>
      <c r="F58" s="42"/>
      <c r="G58" s="42"/>
    </row>
    <row r="59" ht="13.5" customHeight="1"/>
    <row r="60" spans="1:7" ht="12.75">
      <c r="A60" s="38" t="s">
        <v>65</v>
      </c>
      <c r="B60" s="44" t="s">
        <v>14</v>
      </c>
      <c r="C60" s="44" t="s">
        <v>58</v>
      </c>
      <c r="D60" s="21" t="s">
        <v>16</v>
      </c>
      <c r="E60" s="39" t="s">
        <v>1</v>
      </c>
      <c r="F60" s="39" t="s">
        <v>3</v>
      </c>
      <c r="G60" s="39" t="s">
        <v>2</v>
      </c>
    </row>
    <row r="61" ht="13.5" customHeight="1"/>
    <row r="62" spans="1:7" ht="12.75">
      <c r="A62" s="43" t="s">
        <v>19</v>
      </c>
      <c r="B62" s="2" t="s">
        <v>29</v>
      </c>
      <c r="C62" s="2" t="s">
        <v>60</v>
      </c>
      <c r="D62" s="13" t="s">
        <v>39</v>
      </c>
      <c r="F62" s="3">
        <v>40</v>
      </c>
      <c r="G62" s="3">
        <v>40</v>
      </c>
    </row>
    <row r="63" spans="1:7" ht="12.75">
      <c r="A63" s="27" t="s">
        <v>19</v>
      </c>
      <c r="B63" s="2" t="s">
        <v>97</v>
      </c>
      <c r="C63" s="2" t="s">
        <v>64</v>
      </c>
      <c r="D63" s="2" t="s">
        <v>176</v>
      </c>
      <c r="E63" s="3">
        <v>6.65</v>
      </c>
      <c r="F63" s="3">
        <f>33.26+0.09</f>
        <v>33.35</v>
      </c>
      <c r="G63" s="3">
        <v>40</v>
      </c>
    </row>
    <row r="64" spans="1:7" ht="12.75">
      <c r="A64" s="27" t="s">
        <v>19</v>
      </c>
      <c r="B64" s="2" t="s">
        <v>78</v>
      </c>
      <c r="C64" s="2" t="s">
        <v>62</v>
      </c>
      <c r="D64" s="2" t="s">
        <v>99</v>
      </c>
      <c r="E64" s="3">
        <v>3539.13</v>
      </c>
      <c r="G64" s="3">
        <v>3539.13</v>
      </c>
    </row>
    <row r="65" spans="1:7" ht="12.75">
      <c r="A65" s="34" t="s">
        <v>128</v>
      </c>
      <c r="B65" s="2" t="s">
        <v>53</v>
      </c>
      <c r="C65" s="2" t="s">
        <v>60</v>
      </c>
      <c r="D65" s="2" t="s">
        <v>74</v>
      </c>
      <c r="E65" s="3">
        <v>27</v>
      </c>
      <c r="F65" s="3">
        <v>135</v>
      </c>
      <c r="G65" s="3">
        <v>162</v>
      </c>
    </row>
    <row r="66" spans="1:7" ht="12.75">
      <c r="A66" s="34" t="s">
        <v>19</v>
      </c>
      <c r="B66" s="2" t="s">
        <v>135</v>
      </c>
      <c r="C66" s="2" t="s">
        <v>136</v>
      </c>
      <c r="D66" s="2" t="s">
        <v>137</v>
      </c>
      <c r="F66" s="3">
        <v>2400</v>
      </c>
      <c r="G66" s="3">
        <v>2400</v>
      </c>
    </row>
    <row r="67" spans="1:7" ht="12.75">
      <c r="A67" s="34" t="s">
        <v>19</v>
      </c>
      <c r="B67" s="2" t="s">
        <v>138</v>
      </c>
      <c r="C67" s="2" t="s">
        <v>107</v>
      </c>
      <c r="D67" s="2" t="s">
        <v>139</v>
      </c>
      <c r="F67" s="3">
        <v>15</v>
      </c>
      <c r="G67" s="3">
        <v>15</v>
      </c>
    </row>
    <row r="68" spans="1:7" ht="12.75">
      <c r="A68" s="34" t="s">
        <v>140</v>
      </c>
      <c r="B68" s="2" t="s">
        <v>141</v>
      </c>
      <c r="C68" s="2" t="s">
        <v>107</v>
      </c>
      <c r="D68" s="2" t="s">
        <v>142</v>
      </c>
      <c r="F68" s="3">
        <v>15</v>
      </c>
      <c r="G68" s="3">
        <v>15</v>
      </c>
    </row>
    <row r="69" spans="1:7" ht="12.75">
      <c r="A69" s="34" t="s">
        <v>140</v>
      </c>
      <c r="B69" s="2" t="s">
        <v>143</v>
      </c>
      <c r="C69" s="2" t="s">
        <v>107</v>
      </c>
      <c r="D69" s="2" t="s">
        <v>144</v>
      </c>
      <c r="F69" s="3">
        <v>15</v>
      </c>
      <c r="G69" s="3">
        <v>15</v>
      </c>
    </row>
    <row r="70" spans="1:7" ht="12.75">
      <c r="A70" s="34" t="s">
        <v>140</v>
      </c>
      <c r="B70" s="2" t="s">
        <v>145</v>
      </c>
      <c r="C70" s="2" t="s">
        <v>107</v>
      </c>
      <c r="D70" s="2" t="s">
        <v>146</v>
      </c>
      <c r="F70" s="3">
        <v>30</v>
      </c>
      <c r="G70" s="3">
        <v>30</v>
      </c>
    </row>
    <row r="71" spans="1:7" ht="12.75">
      <c r="A71" s="34" t="s">
        <v>147</v>
      </c>
      <c r="B71" s="2" t="s">
        <v>148</v>
      </c>
      <c r="C71" s="2" t="s">
        <v>107</v>
      </c>
      <c r="D71" s="2" t="s">
        <v>149</v>
      </c>
      <c r="F71" s="3">
        <v>15</v>
      </c>
      <c r="G71" s="3">
        <v>15</v>
      </c>
    </row>
    <row r="72" spans="1:7" ht="12.75">
      <c r="A72" s="34" t="s">
        <v>19</v>
      </c>
      <c r="B72" s="2" t="s">
        <v>150</v>
      </c>
      <c r="C72" s="2" t="s">
        <v>107</v>
      </c>
      <c r="D72" s="2" t="s">
        <v>144</v>
      </c>
      <c r="F72" s="3">
        <v>15</v>
      </c>
      <c r="G72" s="3">
        <v>15</v>
      </c>
    </row>
    <row r="73" spans="1:7" ht="12.75">
      <c r="A73" s="34" t="s">
        <v>147</v>
      </c>
      <c r="B73" s="2" t="s">
        <v>151</v>
      </c>
      <c r="C73" s="2" t="s">
        <v>107</v>
      </c>
      <c r="D73" s="2" t="s">
        <v>152</v>
      </c>
      <c r="F73" s="3">
        <v>30</v>
      </c>
      <c r="G73" s="3">
        <v>30</v>
      </c>
    </row>
    <row r="74" spans="1:7" ht="12.75">
      <c r="A74" s="34" t="s">
        <v>147</v>
      </c>
      <c r="B74" s="2" t="s">
        <v>153</v>
      </c>
      <c r="C74" s="2" t="s">
        <v>107</v>
      </c>
      <c r="D74" s="2" t="s">
        <v>154</v>
      </c>
      <c r="F74" s="3">
        <v>15</v>
      </c>
      <c r="G74" s="3">
        <v>15</v>
      </c>
    </row>
    <row r="75" spans="1:7" ht="12.75">
      <c r="A75" s="34" t="s">
        <v>147</v>
      </c>
      <c r="B75" s="2" t="s">
        <v>155</v>
      </c>
      <c r="C75" s="2" t="s">
        <v>107</v>
      </c>
      <c r="D75" s="2" t="s">
        <v>156</v>
      </c>
      <c r="F75" s="3">
        <v>15</v>
      </c>
      <c r="G75" s="3">
        <v>15</v>
      </c>
    </row>
    <row r="76" spans="1:7" ht="12.75">
      <c r="A76" s="34" t="s">
        <v>147</v>
      </c>
      <c r="B76" s="2" t="s">
        <v>157</v>
      </c>
      <c r="C76" s="2" t="s">
        <v>107</v>
      </c>
      <c r="D76" s="2" t="s">
        <v>158</v>
      </c>
      <c r="F76" s="3">
        <v>30</v>
      </c>
      <c r="G76" s="3">
        <v>30</v>
      </c>
    </row>
    <row r="77" spans="1:7" ht="12.75">
      <c r="A77" s="34" t="s">
        <v>147</v>
      </c>
      <c r="B77" s="2" t="s">
        <v>159</v>
      </c>
      <c r="C77" s="2" t="s">
        <v>107</v>
      </c>
      <c r="D77" s="2" t="s">
        <v>160</v>
      </c>
      <c r="F77" s="3">
        <v>15</v>
      </c>
      <c r="G77" s="3">
        <v>15</v>
      </c>
    </row>
    <row r="78" spans="1:7" ht="12.75">
      <c r="A78" s="34" t="s">
        <v>147</v>
      </c>
      <c r="B78" s="2" t="s">
        <v>161</v>
      </c>
      <c r="C78" s="2" t="s">
        <v>107</v>
      </c>
      <c r="D78" s="2" t="s">
        <v>162</v>
      </c>
      <c r="F78" s="3">
        <v>15</v>
      </c>
      <c r="G78" s="3">
        <v>15</v>
      </c>
    </row>
    <row r="79" spans="1:7" ht="12.75">
      <c r="A79" s="34" t="s">
        <v>147</v>
      </c>
      <c r="B79" s="2" t="s">
        <v>163</v>
      </c>
      <c r="C79" s="2" t="s">
        <v>107</v>
      </c>
      <c r="D79" s="2" t="s">
        <v>164</v>
      </c>
      <c r="F79" s="3">
        <v>30</v>
      </c>
      <c r="G79" s="3">
        <v>30</v>
      </c>
    </row>
    <row r="80" spans="1:7" ht="12.75">
      <c r="A80" s="34" t="s">
        <v>165</v>
      </c>
      <c r="B80" s="2" t="s">
        <v>75</v>
      </c>
      <c r="C80" s="2" t="s">
        <v>60</v>
      </c>
      <c r="D80" s="2" t="s">
        <v>74</v>
      </c>
      <c r="E80" s="3">
        <v>16.8</v>
      </c>
      <c r="F80" s="3">
        <v>84</v>
      </c>
      <c r="G80" s="3">
        <v>100.8</v>
      </c>
    </row>
    <row r="81" spans="1:8" ht="12.75">
      <c r="A81" s="34" t="s">
        <v>165</v>
      </c>
      <c r="B81" s="2" t="s">
        <v>75</v>
      </c>
      <c r="C81" s="2" t="s">
        <v>60</v>
      </c>
      <c r="D81" s="2" t="s">
        <v>129</v>
      </c>
      <c r="E81" s="3">
        <v>21.8</v>
      </c>
      <c r="F81" s="3">
        <v>109</v>
      </c>
      <c r="G81" s="3">
        <v>130.8</v>
      </c>
      <c r="H81" s="37"/>
    </row>
    <row r="82" spans="1:8" ht="12.75">
      <c r="A82" s="34" t="s">
        <v>169</v>
      </c>
      <c r="B82" s="2" t="s">
        <v>170</v>
      </c>
      <c r="C82" s="2" t="s">
        <v>107</v>
      </c>
      <c r="D82" s="2" t="s">
        <v>171</v>
      </c>
      <c r="F82" s="3">
        <v>45</v>
      </c>
      <c r="G82" s="3">
        <v>45</v>
      </c>
      <c r="H82" s="37"/>
    </row>
    <row r="83" spans="1:7" ht="12.75">
      <c r="A83" s="34" t="s">
        <v>172</v>
      </c>
      <c r="B83" s="2" t="s">
        <v>173</v>
      </c>
      <c r="C83" s="2" t="s">
        <v>107</v>
      </c>
      <c r="D83" s="2" t="s">
        <v>174</v>
      </c>
      <c r="F83" s="3">
        <v>15</v>
      </c>
      <c r="G83" s="3">
        <v>15</v>
      </c>
    </row>
    <row r="84" spans="1:7" ht="12.75">
      <c r="A84" s="34" t="s">
        <v>172</v>
      </c>
      <c r="B84" s="2" t="s">
        <v>177</v>
      </c>
      <c r="C84" s="2" t="s">
        <v>107</v>
      </c>
      <c r="D84" s="2" t="s">
        <v>178</v>
      </c>
      <c r="F84" s="3">
        <v>15</v>
      </c>
      <c r="G84" s="3">
        <v>15</v>
      </c>
    </row>
    <row r="85" ht="12.75">
      <c r="A85" s="27"/>
    </row>
    <row r="86" spans="5:7" ht="13.5" customHeight="1" thickBot="1">
      <c r="E86" s="32">
        <f>SUM(E62:E85)</f>
        <v>3611.3800000000006</v>
      </c>
      <c r="F86" s="32">
        <f>SUM(F62:F85)</f>
        <v>3131.35</v>
      </c>
      <c r="G86" s="32">
        <f>SUM(G62:G85)</f>
        <v>6742.7300000000005</v>
      </c>
    </row>
    <row r="87" ht="13.5" customHeight="1" thickTop="1"/>
    <row r="88" spans="1:7" s="11" customFormat="1" ht="12.75">
      <c r="A88" s="18"/>
      <c r="B88" s="9"/>
      <c r="C88" s="9"/>
      <c r="D88" s="9"/>
      <c r="E88" s="19"/>
      <c r="F88" s="19"/>
      <c r="G88" s="20"/>
    </row>
    <row r="89" spans="4:7" ht="13.5" thickBot="1">
      <c r="D89" s="25" t="s">
        <v>4</v>
      </c>
      <c r="E89" s="26">
        <f>E86+E55</f>
        <v>3611.3800000000006</v>
      </c>
      <c r="F89" s="26">
        <f>F86+F55</f>
        <v>3135.54</v>
      </c>
      <c r="G89" s="26">
        <f>G86+G55</f>
        <v>6746.92</v>
      </c>
    </row>
    <row r="90" ht="13.5" thickTop="1"/>
    <row r="91" spans="1:4" ht="12.75">
      <c r="A91" s="12"/>
      <c r="D91" s="8"/>
    </row>
    <row r="93" ht="18">
      <c r="A93" s="5" t="s">
        <v>32</v>
      </c>
    </row>
    <row r="95" spans="1:7" s="21" customFormat="1" ht="12.75">
      <c r="A95" s="35" t="s">
        <v>30</v>
      </c>
      <c r="B95" s="21" t="s">
        <v>15</v>
      </c>
      <c r="C95" s="21" t="s">
        <v>58</v>
      </c>
      <c r="D95" s="21" t="s">
        <v>31</v>
      </c>
      <c r="E95" s="36" t="s">
        <v>1</v>
      </c>
      <c r="F95" s="36" t="s">
        <v>3</v>
      </c>
      <c r="G95" s="36" t="s">
        <v>2</v>
      </c>
    </row>
    <row r="96" spans="1:7" s="21" customFormat="1" ht="12.75">
      <c r="A96" s="35"/>
      <c r="E96" s="36"/>
      <c r="F96" s="36"/>
      <c r="G96" s="36"/>
    </row>
    <row r="97" spans="1:7" ht="12.75">
      <c r="A97" s="27">
        <v>42319</v>
      </c>
      <c r="B97" s="2" t="s">
        <v>54</v>
      </c>
      <c r="C97" s="2" t="s">
        <v>64</v>
      </c>
      <c r="D97" s="2" t="s">
        <v>71</v>
      </c>
      <c r="E97" s="3">
        <v>8.87</v>
      </c>
      <c r="F97" s="3">
        <v>44.35</v>
      </c>
      <c r="G97" s="3">
        <v>53.22</v>
      </c>
    </row>
    <row r="98" spans="1:7" ht="12.75">
      <c r="A98" s="27">
        <v>42417</v>
      </c>
      <c r="B98" s="2" t="s">
        <v>130</v>
      </c>
      <c r="C98" s="2" t="s">
        <v>60</v>
      </c>
      <c r="D98" s="2" t="s">
        <v>131</v>
      </c>
      <c r="E98" s="3">
        <v>18.4</v>
      </c>
      <c r="F98" s="3">
        <v>92</v>
      </c>
      <c r="G98" s="3">
        <f>SUM(E98:F98)</f>
        <v>110.4</v>
      </c>
    </row>
    <row r="99" spans="1:7" ht="12.75">
      <c r="A99" s="27">
        <v>42417</v>
      </c>
      <c r="B99" s="2" t="s">
        <v>53</v>
      </c>
      <c r="C99" s="2" t="s">
        <v>60</v>
      </c>
      <c r="D99" s="2" t="s">
        <v>129</v>
      </c>
      <c r="E99" s="3">
        <v>62</v>
      </c>
      <c r="F99" s="3">
        <v>310</v>
      </c>
      <c r="G99" s="3">
        <f>SUM(E99:F99)</f>
        <v>372</v>
      </c>
    </row>
    <row r="102" spans="4:7" ht="13.5" thickBot="1">
      <c r="D102" s="37"/>
      <c r="E102" s="32">
        <f>SUM(E63:E101)</f>
        <v>10923.410000000002</v>
      </c>
      <c r="F102" s="32">
        <f>SUM(F63:F101)</f>
        <v>9804.59</v>
      </c>
      <c r="G102" s="32">
        <f>SUM(G63:G101)</f>
        <v>20728.000000000004</v>
      </c>
    </row>
    <row r="103" ht="30" customHeight="1" thickTop="1"/>
    <row r="104" ht="18">
      <c r="A104" s="5" t="s">
        <v>13</v>
      </c>
    </row>
    <row r="105" ht="12.75" customHeight="1"/>
    <row r="106" spans="1:7" s="21" customFormat="1" ht="12.75" customHeight="1">
      <c r="A106" s="35"/>
      <c r="B106" s="21" t="s">
        <v>16</v>
      </c>
      <c r="D106" s="21" t="s">
        <v>14</v>
      </c>
      <c r="E106" s="22" t="s">
        <v>6</v>
      </c>
      <c r="F106" s="22" t="s">
        <v>7</v>
      </c>
      <c r="G106" s="36"/>
    </row>
    <row r="107" spans="2:6" ht="12.75" customHeight="1">
      <c r="B107" s="2" t="s">
        <v>175</v>
      </c>
      <c r="D107" s="2" t="s">
        <v>98</v>
      </c>
      <c r="E107" s="51">
        <v>0.09</v>
      </c>
      <c r="F107" s="52">
        <v>42319</v>
      </c>
    </row>
    <row r="108" ht="12.75" customHeight="1">
      <c r="E108" s="3">
        <f>SUM(E107:E107)</f>
        <v>0.09</v>
      </c>
    </row>
    <row r="109" ht="28.5" customHeight="1"/>
    <row r="110" ht="19.5" customHeight="1">
      <c r="A110" s="5" t="s">
        <v>21</v>
      </c>
    </row>
    <row r="111" ht="12.75" customHeight="1"/>
    <row r="112" spans="2:5" ht="12.75" customHeight="1">
      <c r="B112" s="21" t="s">
        <v>16</v>
      </c>
      <c r="C112" s="21" t="s">
        <v>58</v>
      </c>
      <c r="D112" s="21" t="s">
        <v>15</v>
      </c>
      <c r="E112" s="22" t="s">
        <v>6</v>
      </c>
    </row>
    <row r="113" spans="2:5" ht="12.75" customHeight="1">
      <c r="B113" s="21"/>
      <c r="C113" s="21"/>
      <c r="D113" s="21"/>
      <c r="E113" s="22"/>
    </row>
    <row r="114" spans="1:5" ht="12.75" customHeight="1">
      <c r="A114" s="47" t="s">
        <v>85</v>
      </c>
      <c r="B114" s="21"/>
      <c r="C114" s="21"/>
      <c r="D114" s="21"/>
      <c r="E114" s="22"/>
    </row>
    <row r="115" spans="2:5" ht="13.5" customHeight="1">
      <c r="B115" s="2" t="s">
        <v>44</v>
      </c>
      <c r="C115" s="2" t="s">
        <v>66</v>
      </c>
      <c r="D115" s="13" t="s">
        <v>72</v>
      </c>
      <c r="E115" s="14" t="s">
        <v>45</v>
      </c>
    </row>
    <row r="116" spans="2:5" ht="13.5" customHeight="1">
      <c r="B116" s="2" t="s">
        <v>46</v>
      </c>
      <c r="C116" s="2" t="s">
        <v>60</v>
      </c>
      <c r="D116" s="13" t="s">
        <v>76</v>
      </c>
      <c r="E116" s="14">
        <v>200</v>
      </c>
    </row>
    <row r="117" spans="2:5" ht="13.5" customHeight="1">
      <c r="B117" s="2" t="s">
        <v>48</v>
      </c>
      <c r="C117" s="2" t="s">
        <v>60</v>
      </c>
      <c r="D117" s="13" t="s">
        <v>49</v>
      </c>
      <c r="E117" s="14">
        <v>2375</v>
      </c>
    </row>
    <row r="118" spans="2:5" ht="13.5" customHeight="1">
      <c r="B118" s="2" t="s">
        <v>50</v>
      </c>
      <c r="C118" s="2" t="s">
        <v>60</v>
      </c>
      <c r="D118" s="13" t="s">
        <v>51</v>
      </c>
      <c r="E118" s="14" t="s">
        <v>45</v>
      </c>
    </row>
    <row r="119" spans="2:6" ht="13.5" customHeight="1">
      <c r="B119" s="2" t="s">
        <v>132</v>
      </c>
      <c r="C119" s="2" t="s">
        <v>60</v>
      </c>
      <c r="D119" s="13" t="s">
        <v>133</v>
      </c>
      <c r="E119" s="14">
        <v>150</v>
      </c>
      <c r="F119" s="3" t="s">
        <v>77</v>
      </c>
    </row>
    <row r="120" spans="2:5" ht="13.5" customHeight="1">
      <c r="B120" s="2" t="s">
        <v>134</v>
      </c>
      <c r="C120" s="2" t="s">
        <v>59</v>
      </c>
      <c r="D120" s="13" t="s">
        <v>181</v>
      </c>
      <c r="E120" s="14" t="s">
        <v>45</v>
      </c>
    </row>
    <row r="121" spans="2:5" ht="13.5" customHeight="1">
      <c r="B121" s="2" t="s">
        <v>94</v>
      </c>
      <c r="C121" s="2" t="s">
        <v>60</v>
      </c>
      <c r="D121" s="13" t="s">
        <v>96</v>
      </c>
      <c r="E121" s="46">
        <v>700</v>
      </c>
    </row>
    <row r="122" spans="1:5" ht="13.5" customHeight="1">
      <c r="A122" s="47" t="s">
        <v>84</v>
      </c>
      <c r="D122" s="13"/>
      <c r="E122" s="46"/>
    </row>
    <row r="123" spans="2:5" ht="13.5" customHeight="1">
      <c r="B123" s="2" t="s">
        <v>80</v>
      </c>
      <c r="C123" s="2" t="s">
        <v>81</v>
      </c>
      <c r="D123" s="13" t="s">
        <v>82</v>
      </c>
      <c r="E123" s="48">
        <f>475*6</f>
        <v>2850</v>
      </c>
    </row>
    <row r="124" spans="2:5" ht="13.5" customHeight="1">
      <c r="B124" s="2" t="s">
        <v>83</v>
      </c>
      <c r="C124" s="2" t="s">
        <v>63</v>
      </c>
      <c r="D124" s="13" t="s">
        <v>90</v>
      </c>
      <c r="E124" s="46">
        <f>85*6</f>
        <v>510</v>
      </c>
    </row>
    <row r="125" spans="2:5" ht="13.5" customHeight="1">
      <c r="B125" s="2" t="s">
        <v>83</v>
      </c>
      <c r="C125" s="2" t="s">
        <v>60</v>
      </c>
      <c r="D125" s="13" t="s">
        <v>91</v>
      </c>
      <c r="E125" s="46">
        <f>6*260</f>
        <v>1560</v>
      </c>
    </row>
    <row r="126" spans="2:5" ht="13.5" customHeight="1">
      <c r="B126" s="2" t="s">
        <v>86</v>
      </c>
      <c r="C126" s="2" t="s">
        <v>87</v>
      </c>
      <c r="D126" s="13" t="s">
        <v>88</v>
      </c>
      <c r="E126" s="46">
        <f>6*85</f>
        <v>510</v>
      </c>
    </row>
    <row r="127" spans="2:5" ht="13.5" customHeight="1">
      <c r="B127" s="2" t="s">
        <v>83</v>
      </c>
      <c r="C127" s="2" t="s">
        <v>81</v>
      </c>
      <c r="D127" s="13" t="s">
        <v>89</v>
      </c>
      <c r="E127" s="46">
        <f>280*2</f>
        <v>560</v>
      </c>
    </row>
    <row r="128" spans="2:5" ht="13.5" customHeight="1">
      <c r="B128" s="2" t="s">
        <v>92</v>
      </c>
      <c r="C128" s="2" t="s">
        <v>60</v>
      </c>
      <c r="D128" s="13" t="s">
        <v>93</v>
      </c>
      <c r="E128" s="46">
        <f>310*2</f>
        <v>620</v>
      </c>
    </row>
    <row r="129" spans="2:5" ht="13.5" customHeight="1">
      <c r="B129" s="2" t="s">
        <v>94</v>
      </c>
      <c r="C129" s="2" t="s">
        <v>60</v>
      </c>
      <c r="D129" s="13" t="s">
        <v>95</v>
      </c>
      <c r="E129" s="46">
        <v>700</v>
      </c>
    </row>
    <row r="130" spans="4:5" ht="13.5" customHeight="1">
      <c r="D130" s="13"/>
      <c r="E130" s="46"/>
    </row>
    <row r="131" spans="4:5" ht="13.5" customHeight="1">
      <c r="D131" s="13"/>
      <c r="E131" s="46"/>
    </row>
    <row r="132" ht="12.75" customHeight="1">
      <c r="E132" s="14"/>
    </row>
    <row r="133" ht="12.75" customHeight="1">
      <c r="E133" s="28">
        <f>SUM(E115:E132)</f>
        <v>10735</v>
      </c>
    </row>
    <row r="134" ht="33.75" customHeight="1">
      <c r="E134" s="14"/>
    </row>
    <row r="135" ht="19.5" customHeight="1">
      <c r="A135" s="5" t="s">
        <v>34</v>
      </c>
    </row>
    <row r="136" ht="12.75" customHeight="1"/>
    <row r="137" spans="2:5" ht="12.75" customHeight="1">
      <c r="B137" s="21" t="s">
        <v>16</v>
      </c>
      <c r="C137" s="21" t="s">
        <v>58</v>
      </c>
      <c r="D137" s="21" t="s">
        <v>15</v>
      </c>
      <c r="E137" s="22" t="s">
        <v>6</v>
      </c>
    </row>
    <row r="138" spans="2:5" ht="12.75" customHeight="1">
      <c r="B138" s="21"/>
      <c r="C138" s="21"/>
      <c r="D138" s="21"/>
      <c r="E138" s="22"/>
    </row>
    <row r="139" spans="2:5" ht="12.75" customHeight="1">
      <c r="B139" s="2" t="s">
        <v>35</v>
      </c>
      <c r="C139" s="2" t="s">
        <v>67</v>
      </c>
      <c r="D139" s="2" t="s">
        <v>36</v>
      </c>
      <c r="E139" s="14">
        <v>3422.87</v>
      </c>
    </row>
    <row r="140" spans="2:5" ht="12.75" customHeight="1">
      <c r="B140" s="2" t="s">
        <v>37</v>
      </c>
      <c r="C140" s="2" t="s">
        <v>67</v>
      </c>
      <c r="D140" s="2" t="s">
        <v>42</v>
      </c>
      <c r="E140" s="14">
        <v>3422.87</v>
      </c>
    </row>
    <row r="141" spans="2:5" ht="12.75" customHeight="1">
      <c r="B141" s="2" t="s">
        <v>38</v>
      </c>
      <c r="C141" s="2" t="s">
        <v>67</v>
      </c>
      <c r="D141" s="2" t="s">
        <v>43</v>
      </c>
      <c r="E141" s="14">
        <v>3422.87</v>
      </c>
    </row>
    <row r="142" spans="2:5" ht="12.75" customHeight="1">
      <c r="B142" s="15" t="s">
        <v>52</v>
      </c>
      <c r="C142" s="15" t="s">
        <v>68</v>
      </c>
      <c r="D142" s="2" t="s">
        <v>36</v>
      </c>
      <c r="E142" s="10">
        <v>1475</v>
      </c>
    </row>
    <row r="143" spans="2:5" ht="12.75" customHeight="1">
      <c r="B143" s="15"/>
      <c r="C143" s="15"/>
      <c r="E143" s="10"/>
    </row>
    <row r="144" spans="2:5" ht="12.75" customHeight="1">
      <c r="B144" s="15"/>
      <c r="C144" s="15"/>
      <c r="D144" s="16"/>
      <c r="E144" s="10"/>
    </row>
    <row r="145" ht="30" customHeight="1"/>
    <row r="146" ht="18">
      <c r="A146" s="5" t="s">
        <v>47</v>
      </c>
    </row>
    <row r="147" ht="11.25" customHeight="1">
      <c r="A147" s="5"/>
    </row>
    <row r="148" ht="12.75">
      <c r="B148" s="2" t="s">
        <v>8</v>
      </c>
    </row>
  </sheetData>
  <sheetProtection/>
  <mergeCells count="2">
    <mergeCell ref="A43:G43"/>
    <mergeCell ref="A44:G44"/>
  </mergeCells>
  <printOptions horizontalCentered="1" verticalCentered="1"/>
  <pageMargins left="0.7480314960629921" right="0.7480314960629921" top="0.4725" bottom="0.7480314960629921" header="0.2755905511811024" footer="0.2755905511811024"/>
  <pageSetup cellComments="asDisplayed" fitToHeight="2" fitToWidth="1" horizontalDpi="600" verticalDpi="600" orientation="landscape" paperSize="9" scale="48" r:id="rId1"/>
  <headerFooter alignWithMargins="0">
    <oddHeader>&amp;R&amp;"Verdana,Bold"&amp;11
</oddHeader>
    <oddFooter>&amp;L&amp;D&amp;C&amp;P&amp;R&amp;D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2016-02-25T14:08:19Z</cp:lastPrinted>
  <dcterms:created xsi:type="dcterms:W3CDTF">2006-04-20T12:59:32Z</dcterms:created>
  <dcterms:modified xsi:type="dcterms:W3CDTF">2016-02-25T14:08:24Z</dcterms:modified>
  <cp:category/>
  <cp:version/>
  <cp:contentType/>
  <cp:contentStatus/>
</cp:coreProperties>
</file>