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eneral" sheetId="1" r:id="rId1"/>
  </sheets>
  <externalReferences>
    <externalReference r:id="rId4"/>
  </externalReferences>
  <definedNames>
    <definedName name="_xlnm.Print_Area" localSheetId="0">'General'!$A$1:$G$189</definedName>
  </definedNames>
  <calcPr fullCalcOnLoad="1"/>
</workbook>
</file>

<file path=xl/sharedStrings.xml><?xml version="1.0" encoding="utf-8"?>
<sst xmlns="http://schemas.openxmlformats.org/spreadsheetml/2006/main" count="450" uniqueCount="285">
  <si>
    <t>PITSTONE PARISH COUNCIL</t>
  </si>
  <si>
    <t>VAT</t>
  </si>
  <si>
    <t>Gross</t>
  </si>
  <si>
    <t>Net</t>
  </si>
  <si>
    <t>TOTAL INCOMINGS</t>
  </si>
  <si>
    <t>dd</t>
  </si>
  <si>
    <t>Amount</t>
  </si>
  <si>
    <t>Invoice Date</t>
  </si>
  <si>
    <t>See attached sheet</t>
  </si>
  <si>
    <t>,</t>
  </si>
  <si>
    <t>Y</t>
  </si>
  <si>
    <t>Eon</t>
  </si>
  <si>
    <t>CNG</t>
  </si>
  <si>
    <t>Summary of those in credit:</t>
  </si>
  <si>
    <t>Company</t>
  </si>
  <si>
    <t>Name</t>
  </si>
  <si>
    <t>Description</t>
  </si>
  <si>
    <t>TOTAL VALUE OF TRANSFERS BETWEEN ACCOUNTS</t>
  </si>
  <si>
    <t xml:space="preserve">Inter-account transfers </t>
  </si>
  <si>
    <t>bacs</t>
  </si>
  <si>
    <t xml:space="preserve">TOTAL OUTGOINGS </t>
  </si>
  <si>
    <t>Amounts not yet invoiced to the parish council/work not yet completed:</t>
  </si>
  <si>
    <t>NatWest</t>
  </si>
  <si>
    <t>Reserve account interest</t>
  </si>
  <si>
    <t>Trans Ref/Chq No</t>
  </si>
  <si>
    <t>auto</t>
  </si>
  <si>
    <t>various</t>
  </si>
  <si>
    <t>All employees + HMRC</t>
  </si>
  <si>
    <t>None</t>
  </si>
  <si>
    <t>South Beds Driving</t>
  </si>
  <si>
    <t>Date of Invoice</t>
  </si>
  <si>
    <t>Invoice/Description</t>
  </si>
  <si>
    <t>Debtors Summary/Overdue Invoices/Income Outstanding:</t>
  </si>
  <si>
    <t>NB:  No changes required this month to the asset register or insurance</t>
  </si>
  <si>
    <t>Amounts not yet due to the parish council:</t>
  </si>
  <si>
    <t>Devolved Services 2016-17</t>
  </si>
  <si>
    <t>Payment due 1/4/16</t>
  </si>
  <si>
    <t>Devolved Services 2017-18</t>
  </si>
  <si>
    <t>Devolved Services 2018-19</t>
  </si>
  <si>
    <t>Hire of pavilion car park</t>
  </si>
  <si>
    <t>S106 account interest</t>
  </si>
  <si>
    <t>Total confidential transactions (salary, expenses &amp; HMRC)</t>
  </si>
  <si>
    <t>Payment due 1/4/17</t>
  </si>
  <si>
    <t>Payment due 1/4/18</t>
  </si>
  <si>
    <t>M F London</t>
  </si>
  <si>
    <t>tbc</t>
  </si>
  <si>
    <t>Valuation Office Agency</t>
  </si>
  <si>
    <t>Bank Reconciliation &amp; S106 Summary:</t>
  </si>
  <si>
    <t>Roderick Wilson</t>
  </si>
  <si>
    <t>Tree works on Recreation Ground and The Crescent</t>
  </si>
  <si>
    <t>AVDC Council Tax Support Grant</t>
  </si>
  <si>
    <t>P&amp;I JFC</t>
  </si>
  <si>
    <t>F&amp;W Computers</t>
  </si>
  <si>
    <t>Beneficiary</t>
  </si>
  <si>
    <t>Cost Centre</t>
  </si>
  <si>
    <t>Lighting</t>
  </si>
  <si>
    <t>Sports &amp; Leisure</t>
  </si>
  <si>
    <t>General Administration</t>
  </si>
  <si>
    <t>Finance</t>
  </si>
  <si>
    <t>S106</t>
  </si>
  <si>
    <t>PPP</t>
  </si>
  <si>
    <t>Paying in reference</t>
  </si>
  <si>
    <t>Maintenance/S&amp;L</t>
  </si>
  <si>
    <t>Agency Services</t>
  </si>
  <si>
    <t>Grants</t>
  </si>
  <si>
    <t>Beneficiary (inc registration number where applicable)</t>
  </si>
  <si>
    <t>Purpose of grant / donation and time period to which it relates</t>
  </si>
  <si>
    <t>Employment &amp; training</t>
  </si>
  <si>
    <t>J Leonard</t>
  </si>
  <si>
    <t>Devolved Services</t>
  </si>
  <si>
    <t>Grass cutting and footpath maintenance during 2016</t>
  </si>
  <si>
    <t>R Porter</t>
  </si>
  <si>
    <t>2016/17</t>
  </si>
  <si>
    <t>2015/16</t>
  </si>
  <si>
    <t>Recreation Ground Charity</t>
  </si>
  <si>
    <t>Grant/donation</t>
  </si>
  <si>
    <t>To pay for R Porter to maintain grass etc £85 per cut est 6 cuts, 2016</t>
  </si>
  <si>
    <t>Footpath maintenance during 2016, £280 per cut est 1/2 cuts</t>
  </si>
  <si>
    <t>Grass cutting in Castlemead playgrounds, £85 per cut est 6 cuts</t>
  </si>
  <si>
    <t>Misc grass cutting £260per cut est 6 cuts, 2016</t>
  </si>
  <si>
    <t>AVDC</t>
  </si>
  <si>
    <t>Play Around the Parishes, 2 x £310 in summer holidays</t>
  </si>
  <si>
    <t>RMAV</t>
  </si>
  <si>
    <t>50% final fee for stage for Party in the Park community event</t>
  </si>
  <si>
    <t>50% deposit fee for stage for Party in the Park community event</t>
  </si>
  <si>
    <t>Opus</t>
  </si>
  <si>
    <t>Electricity at pavilion</t>
  </si>
  <si>
    <t>Allotments</t>
  </si>
  <si>
    <t>AVYFC</t>
  </si>
  <si>
    <t>Youth Café</t>
  </si>
  <si>
    <t>Admin</t>
  </si>
  <si>
    <t>Almar (Tring) Ltd</t>
  </si>
  <si>
    <t>Hire of football pitches during January</t>
  </si>
  <si>
    <t>P&amp;ICU FC</t>
  </si>
  <si>
    <t>Hire of football pitches during January (Sundays)</t>
  </si>
  <si>
    <t>Lamps &amp; Tubes</t>
  </si>
  <si>
    <t>NDP</t>
  </si>
  <si>
    <t>Mr and Mrs Lee</t>
  </si>
  <si>
    <t>000092</t>
  </si>
  <si>
    <t>PPP over-payment</t>
  </si>
  <si>
    <t>Fix 7 street lights</t>
  </si>
  <si>
    <t>Abode Solutions</t>
  </si>
  <si>
    <t>Dave Nicholls</t>
  </si>
  <si>
    <t>IT upgrade</t>
  </si>
  <si>
    <t>J Groom</t>
  </si>
  <si>
    <t>Martin London</t>
  </si>
  <si>
    <t>Mrs Stack</t>
  </si>
  <si>
    <t>Allotment tenancy, plots 52,53,54</t>
  </si>
  <si>
    <t>Mr and Mrs Lloyd</t>
  </si>
  <si>
    <t>Allotment tenancy, plot 40</t>
  </si>
  <si>
    <t>Mrs Nielsen</t>
  </si>
  <si>
    <t>Allotment tenancy, plot 32</t>
  </si>
  <si>
    <t>Mr and Mrs Jones</t>
  </si>
  <si>
    <t>Allotment tenancy, plot 46</t>
  </si>
  <si>
    <t>Mrs S Hickman</t>
  </si>
  <si>
    <t>Allotment tenancy, plots 10,11,12</t>
  </si>
  <si>
    <t>Mrs Carpenter</t>
  </si>
  <si>
    <t>Allotment tenancy, plot 13</t>
  </si>
  <si>
    <t>Mr and Mrs Anderson</t>
  </si>
  <si>
    <t>Allotment tenancy, plot 3</t>
  </si>
  <si>
    <t>Mrs Killick</t>
  </si>
  <si>
    <t>Allotment tenancy, plot 73</t>
  </si>
  <si>
    <t>Allotment tenancy, plot 2</t>
  </si>
  <si>
    <t>Mr Jones and Ms Oakley</t>
  </si>
  <si>
    <t>Allotment tenancy, plot 4</t>
  </si>
  <si>
    <t>Mr Saunders</t>
  </si>
  <si>
    <t>Allotment tenancy, plot 5, 6, 9</t>
  </si>
  <si>
    <t>Mrs and Miss Crutchfield</t>
  </si>
  <si>
    <t>Allotment tenancy, plot 7, 8</t>
  </si>
  <si>
    <t>Mr Clapham</t>
  </si>
  <si>
    <t>Allotment tenancy, plots 14</t>
  </si>
  <si>
    <t>Mrs Gould and Mr Harris</t>
  </si>
  <si>
    <t>Allotment tenancy, plot 16</t>
  </si>
  <si>
    <t>Mrs Pilkington</t>
  </si>
  <si>
    <t>Allotment tenancy, plot 17</t>
  </si>
  <si>
    <t>Mrs Ashton</t>
  </si>
  <si>
    <t>Allotment tenancy, plot 18</t>
  </si>
  <si>
    <t>Mr Davies</t>
  </si>
  <si>
    <t>Allotment tenancy, plot 19</t>
  </si>
  <si>
    <t>Miss Woodhead</t>
  </si>
  <si>
    <t>Allotment tenancy, plot 20</t>
  </si>
  <si>
    <t>Mrs Jones</t>
  </si>
  <si>
    <t>Allotment tenancy, plot 21,22,23</t>
  </si>
  <si>
    <t>Mr and Mrs Nice</t>
  </si>
  <si>
    <t>Allotment tenancy, plot 24,66</t>
  </si>
  <si>
    <t>Mr and Mrs Cohen</t>
  </si>
  <si>
    <t>Allotment tenancy, plots 28</t>
  </si>
  <si>
    <t>Mr and Mrs Carter</t>
  </si>
  <si>
    <t>Allotment tenancy, plot 29,30</t>
  </si>
  <si>
    <t>Mr and Mrs Lindars</t>
  </si>
  <si>
    <t>Allotment tenancy, plot 33</t>
  </si>
  <si>
    <t>Mr and Mrs Parkins</t>
  </si>
  <si>
    <t>Allotment tenancy, plot 34, 41</t>
  </si>
  <si>
    <t>Mrs Lambert</t>
  </si>
  <si>
    <t>Allotment tenancy, plot 35</t>
  </si>
  <si>
    <t>Mr Brindle</t>
  </si>
  <si>
    <t>Allotment tenancy, plot 44,45</t>
  </si>
  <si>
    <t>Ms Metcalfe and Mr Martin</t>
  </si>
  <si>
    <t>Allotment tenancy, plot 47</t>
  </si>
  <si>
    <t>Mrs Wills</t>
  </si>
  <si>
    <t>Allotment tenancy, plot 49,59,56,58</t>
  </si>
  <si>
    <t>Mrs Burkes</t>
  </si>
  <si>
    <t>Allotment tenancy, plots 55</t>
  </si>
  <si>
    <t>Mr and Mrs Lockley</t>
  </si>
  <si>
    <t>Allotment tenancy, plot 60</t>
  </si>
  <si>
    <t>Mr Steers</t>
  </si>
  <si>
    <t>Allotment tenancy, plot 63</t>
  </si>
  <si>
    <t>Mrs Simon</t>
  </si>
  <si>
    <t>Allotment tenancy, plot 64</t>
  </si>
  <si>
    <t>Mr and Mrs Simpson</t>
  </si>
  <si>
    <t>Allotment tenancy, plot 65</t>
  </si>
  <si>
    <t>Mr Moule and Miss Spragg</t>
  </si>
  <si>
    <t>Allotment tenancy, plot 67</t>
  </si>
  <si>
    <t>Mr Lowe</t>
  </si>
  <si>
    <t>Allotment tenancy, plot 68</t>
  </si>
  <si>
    <t>000093</t>
  </si>
  <si>
    <t>The Tyre Changers</t>
  </si>
  <si>
    <t>PPP 0216/208</t>
  </si>
  <si>
    <t>Barry Cato Motor Repairs</t>
  </si>
  <si>
    <t>PPP 0216/032</t>
  </si>
  <si>
    <t>CMC Golf</t>
  </si>
  <si>
    <t>PPP 0216/193</t>
  </si>
  <si>
    <t>Windmill Pharmacy</t>
  </si>
  <si>
    <t>PPP0216/031</t>
  </si>
  <si>
    <t>Greensleeves</t>
  </si>
  <si>
    <t>PPP0216/300</t>
  </si>
  <si>
    <t>Travel Expressions</t>
  </si>
  <si>
    <t>PPP0216/210</t>
  </si>
  <si>
    <t>The Dog Runner</t>
  </si>
  <si>
    <t>PPP0216/206</t>
  </si>
  <si>
    <t>Tring Showstoppers</t>
  </si>
  <si>
    <t>PPP0216/205</t>
  </si>
  <si>
    <t>Make a Will</t>
  </si>
  <si>
    <t>PPP0216/188</t>
  </si>
  <si>
    <t>Miramar Design</t>
  </si>
  <si>
    <t>PPP0216/180</t>
  </si>
  <si>
    <t>Vision Nails</t>
  </si>
  <si>
    <t>PPP0216/169</t>
  </si>
  <si>
    <t>Beacon View Windows</t>
  </si>
  <si>
    <t>PPP0216/163</t>
  </si>
  <si>
    <t>Ashbys</t>
  </si>
  <si>
    <t>PPP0216/157</t>
  </si>
  <si>
    <t>Nails by Helen</t>
  </si>
  <si>
    <t>PPP0216/151</t>
  </si>
  <si>
    <t>Hawthorne Gardening</t>
  </si>
  <si>
    <t>PPP0216/115</t>
  </si>
  <si>
    <t>Waterside Café</t>
  </si>
  <si>
    <t>PPP0216/105</t>
  </si>
  <si>
    <t>Plumb it All</t>
  </si>
  <si>
    <t>PPP0216/080</t>
  </si>
  <si>
    <t>Plumm Property</t>
  </si>
  <si>
    <t>PPP0216/071</t>
  </si>
  <si>
    <t>Marsworth Pre School</t>
  </si>
  <si>
    <t>PPP0216/067</t>
  </si>
  <si>
    <t>Tring Market Auctions</t>
  </si>
  <si>
    <t>PPP0216/064</t>
  </si>
  <si>
    <t>Fine Antiques &amp; Clocks</t>
  </si>
  <si>
    <t>PPP0216/057</t>
  </si>
  <si>
    <t>Little Cravings Catering</t>
  </si>
  <si>
    <t>PPP0216/035</t>
  </si>
  <si>
    <t>Grooms Farm Shop</t>
  </si>
  <si>
    <t>PPP0216/028</t>
  </si>
  <si>
    <t>Masons Stores</t>
  </si>
  <si>
    <t>PPP0216/026</t>
  </si>
  <si>
    <t>David Gooch Landscaping</t>
  </si>
  <si>
    <t>PPP0216/006</t>
  </si>
  <si>
    <t>000094</t>
  </si>
  <si>
    <t>Receipts received to 18 March 2016, paid into Unity account</t>
  </si>
  <si>
    <t xml:space="preserve">Receipts received to 18 March 2016, paid into a NatWest account </t>
  </si>
  <si>
    <t>BACS</t>
  </si>
  <si>
    <t>MARCH 2016 FINANCIAL SUMMARY</t>
  </si>
  <si>
    <t>Poster</t>
  </si>
  <si>
    <t>NDP referendum leaflets (grant funded)</t>
  </si>
  <si>
    <t>Signs Realm</t>
  </si>
  <si>
    <t>3 x NDP referendum banners (grant funded)</t>
  </si>
  <si>
    <t>A J Groom &amp; Son Ltd</t>
  </si>
  <si>
    <t>Pavilion ground maintenance Dec, Jan, Feb</t>
  </si>
  <si>
    <t>February youth café</t>
  </si>
  <si>
    <t>D&amp;P Builders</t>
  </si>
  <si>
    <t>Works at pavilion inc changing room floor tiles, door repairs, level paving slabs</t>
  </si>
  <si>
    <t>Chq 30057</t>
  </si>
  <si>
    <t>NDP 2nd referendum (remember to vote) leaflet (grant funded)</t>
  </si>
  <si>
    <t>Direct debits noted at 24 March 2016 meeting</t>
  </si>
  <si>
    <t>Street lighting 1-29/2/16</t>
  </si>
  <si>
    <t>00-108134-1-4640658-1</t>
  </si>
  <si>
    <t>P&amp;ICU (Sunday) FC</t>
  </si>
  <si>
    <t>Pitch hire in February</t>
  </si>
  <si>
    <t>P&amp;IU FC (Seniors)</t>
  </si>
  <si>
    <t>000095</t>
  </si>
  <si>
    <t>National Trust</t>
  </si>
  <si>
    <t>Compensation for loss of rag pit / Anglian Water rental payment.  NB National Trust have had problems with their financial systems which has delayed payment of this invoice.</t>
  </si>
  <si>
    <t>Repairs to 3 x noticeboards</t>
  </si>
  <si>
    <t>Vita Electricals</t>
  </si>
  <si>
    <t>Pavilion emergency lighting/fire alarm/PAT &amp; youth café PAT</t>
  </si>
  <si>
    <t>Repair fallen fence at pavilion</t>
  </si>
  <si>
    <t>PPP 1115/055 arrears</t>
  </si>
  <si>
    <t>000096</t>
  </si>
  <si>
    <t>R Haynes</t>
  </si>
  <si>
    <t>General Maintenance</t>
  </si>
  <si>
    <t>Cleaning of 3 bus shelters</t>
  </si>
  <si>
    <t>00-108134-1-4641394-1</t>
  </si>
  <si>
    <t>000097</t>
  </si>
  <si>
    <t>Gas at pavilion - credit balance of £4.60 so no charge</t>
  </si>
  <si>
    <t>000098</t>
  </si>
  <si>
    <t>00-108134-1-4641871-1</t>
  </si>
  <si>
    <t>000099</t>
  </si>
  <si>
    <t>000100</t>
  </si>
  <si>
    <t>Grants &amp; Donations</t>
  </si>
  <si>
    <t>Grant to Pitstone Recreation Ground Charity to pay A J Groom for ground-keeping on the Recreation Ground during 2015</t>
  </si>
  <si>
    <t>Removing 2 x sign on Recreation Ground (J Lowe unable to carry out works.   Signs re-commission to M F London.)</t>
  </si>
  <si>
    <t>Valuation of leisure land</t>
  </si>
  <si>
    <t>chq 30058</t>
  </si>
  <si>
    <t>Various repair works to leisure equipment</t>
  </si>
  <si>
    <t>00-108134-1-4643029-1</t>
  </si>
  <si>
    <t>Expenditure from Unity approved on 24 March 2016</t>
  </si>
  <si>
    <t>Grants &amp; donations approved at 24 March 2016 meeting from Unity</t>
  </si>
  <si>
    <t>000101</t>
  </si>
  <si>
    <t>000102</t>
  </si>
  <si>
    <t>Pitstone Allotment Association</t>
  </si>
  <si>
    <t>Transfer of annual subscription fees collected on behalf of PAA</t>
  </si>
  <si>
    <t>3 referendum banner overstickers</t>
  </si>
  <si>
    <t>000103</t>
  </si>
  <si>
    <t>000104</t>
  </si>
  <si>
    <t>Footworks</t>
  </si>
  <si>
    <t>000105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</si>
</sst>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?_-;_-@_-"/>
    <numFmt numFmtId="165" formatCode="0.0"/>
    <numFmt numFmtId="166" formatCode="_-&quot;£&quot;* #,##0.0_-;\-&quot;£&quot;* #,##0.0_-;_-&quot;£&quot;* &quot;-&quot;??_-;_-@_-"/>
    <numFmt numFmtId="167" formatCode="_-&quot;£&quot;* #,##0_-;\-&quot;£&quot;* #,##0_-;_-&quot;£&quot;* &quot;-&quot;??_-;_-@_-"/>
    <numFmt numFmtId="168" formatCode="#,##0_ ;\-#,##0\ "/>
    <numFmt numFmtId="169" formatCode="&quot;£&quot;#,##0.0;\-&quot;£&quot;#,##0.0"/>
    <numFmt numFmtId="170" formatCode="[$-809]dd\ mmmm\ yyyy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.0;[Red]\-&quot;£&quot;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4" fillId="0" borderId="0" xfId="0" applyNumberFormat="1" applyFont="1" applyBorder="1" applyAlignment="1">
      <alignment horizontal="center" wrapText="1"/>
    </xf>
    <xf numFmtId="44" fontId="4" fillId="0" borderId="0" xfId="44" applyFont="1" applyBorder="1" applyAlignment="1">
      <alignment/>
    </xf>
    <xf numFmtId="43" fontId="0" fillId="0" borderId="0" xfId="42" applyFont="1" applyAlignment="1">
      <alignment/>
    </xf>
    <xf numFmtId="0" fontId="0" fillId="0" borderId="0" xfId="0" applyFont="1" applyFill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44" fontId="0" fillId="0" borderId="0" xfId="44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4" fontId="0" fillId="0" borderId="0" xfId="42" applyNumberFormat="1" applyFont="1" applyFill="1" applyBorder="1" applyAlignment="1">
      <alignment/>
    </xf>
    <xf numFmtId="44" fontId="0" fillId="0" borderId="0" xfId="44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 horizontal="right"/>
    </xf>
    <xf numFmtId="43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4" fontId="4" fillId="0" borderId="10" xfId="44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44" fontId="0" fillId="0" borderId="11" xfId="44" applyFont="1" applyBorder="1" applyAlignment="1">
      <alignment horizontal="right"/>
    </xf>
    <xf numFmtId="44" fontId="4" fillId="0" borderId="10" xfId="44" applyFont="1" applyBorder="1" applyAlignment="1">
      <alignment/>
    </xf>
    <xf numFmtId="0" fontId="4" fillId="0" borderId="0" xfId="0" applyFont="1" applyAlignment="1">
      <alignment horizontal="center"/>
    </xf>
    <xf numFmtId="44" fontId="4" fillId="0" borderId="0" xfId="44" applyFont="1" applyAlignment="1">
      <alignment/>
    </xf>
    <xf numFmtId="44" fontId="0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44" fontId="4" fillId="0" borderId="0" xfId="44" applyFont="1" applyAlignment="1">
      <alignment horizontal="center" vertical="top"/>
    </xf>
    <xf numFmtId="0" fontId="4" fillId="0" borderId="0" xfId="0" applyFont="1" applyAlignment="1">
      <alignment vertical="top"/>
    </xf>
    <xf numFmtId="6" fontId="0" fillId="0" borderId="0" xfId="44" applyNumberFormat="1" applyFont="1" applyAlignment="1">
      <alignment horizontal="right"/>
    </xf>
    <xf numFmtId="0" fontId="0" fillId="0" borderId="12" xfId="0" applyFont="1" applyBorder="1" applyAlignment="1">
      <alignment horizontal="center"/>
    </xf>
    <xf numFmtId="6" fontId="0" fillId="0" borderId="0" xfId="44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49" fontId="0" fillId="0" borderId="0" xfId="0" applyNumberFormat="1" applyFont="1" applyAlignment="1">
      <alignment/>
    </xf>
    <xf numFmtId="43" fontId="4" fillId="0" borderId="1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 horizontal="left" wrapText="1"/>
    </xf>
    <xf numFmtId="14" fontId="0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44" fontId="4" fillId="0" borderId="0" xfId="44" applyFont="1" applyAlignment="1">
      <alignment horizontal="center"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Border="1" applyAlignment="1" quotePrefix="1">
      <alignment horizontal="center"/>
    </xf>
    <xf numFmtId="49" fontId="0" fillId="0" borderId="0" xfId="0" applyNumberFormat="1" applyFont="1" applyFill="1" applyBorder="1" applyAlignment="1" quotePrefix="1">
      <alignment horizontal="center" wrapText="1"/>
    </xf>
    <xf numFmtId="14" fontId="0" fillId="0" borderId="0" xfId="0" applyNumberFormat="1" applyFont="1" applyBorder="1" applyAlignment="1">
      <alignment horizontal="center"/>
    </xf>
    <xf numFmtId="44" fontId="0" fillId="0" borderId="12" xfId="44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14" fontId="0" fillId="0" borderId="0" xfId="0" applyNumberFormat="1" applyFont="1" applyFill="1" applyBorder="1" applyAlignment="1" quotePrefix="1">
      <alignment horizontal="center"/>
    </xf>
    <xf numFmtId="14" fontId="0" fillId="0" borderId="0" xfId="0" applyNumberFormat="1" applyFont="1" applyFill="1" applyBorder="1" applyAlignment="1">
      <alignment horizontal="center"/>
    </xf>
    <xf numFmtId="43" fontId="4" fillId="0" borderId="0" xfId="0" applyNumberFormat="1" applyFont="1" applyBorder="1" applyAlignment="1">
      <alignment horizontal="center" wrapText="1"/>
    </xf>
    <xf numFmtId="43" fontId="0" fillId="0" borderId="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ch%202016%20Financial%20Summary%20Confident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</sheetNames>
    <sheetDataSet>
      <sheetData sheetId="0">
        <row r="15">
          <cell r="D15">
            <v>29.66</v>
          </cell>
          <cell r="E15">
            <v>2478.75</v>
          </cell>
          <cell r="F15">
            <v>2508.41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9"/>
  <sheetViews>
    <sheetView tabSelected="1" workbookViewId="0" topLeftCell="A1">
      <selection activeCell="D8" sqref="D8"/>
    </sheetView>
  </sheetViews>
  <sheetFormatPr defaultColWidth="9.140625" defaultRowHeight="12.75"/>
  <cols>
    <col min="1" max="1" width="23.7109375" style="1" customWidth="1"/>
    <col min="2" max="2" width="32.8515625" style="2" customWidth="1"/>
    <col min="3" max="3" width="22.00390625" style="2" customWidth="1"/>
    <col min="4" max="4" width="80.421875" style="2" customWidth="1"/>
    <col min="5" max="5" width="13.00390625" style="3" customWidth="1"/>
    <col min="6" max="6" width="14.140625" style="3" customWidth="1"/>
    <col min="7" max="7" width="20.8515625" style="3" customWidth="1"/>
    <col min="8" max="8" width="12.28125" style="2" customWidth="1"/>
    <col min="9" max="16384" width="9.140625" style="2" customWidth="1"/>
  </cols>
  <sheetData>
    <row r="1" ht="20.25">
      <c r="D1" s="39" t="s">
        <v>0</v>
      </c>
    </row>
    <row r="2" spans="1:4" ht="20.25">
      <c r="A2" s="1" t="s">
        <v>9</v>
      </c>
      <c r="D2" s="39" t="s">
        <v>230</v>
      </c>
    </row>
    <row r="3" ht="18">
      <c r="D3" s="4"/>
    </row>
    <row r="4" spans="4:7" ht="14.25" customHeight="1">
      <c r="D4" s="13"/>
      <c r="F4" s="14"/>
      <c r="G4" s="14"/>
    </row>
    <row r="5" spans="1:4" ht="18">
      <c r="A5" s="5" t="s">
        <v>274</v>
      </c>
      <c r="D5" s="4"/>
    </row>
    <row r="6" spans="1:4" ht="18">
      <c r="A6" s="5"/>
      <c r="D6" s="4"/>
    </row>
    <row r="7" spans="1:7" ht="12.75">
      <c r="A7" s="33" t="s">
        <v>24</v>
      </c>
      <c r="B7" s="35" t="s">
        <v>53</v>
      </c>
      <c r="C7" s="35" t="s">
        <v>54</v>
      </c>
      <c r="D7" s="21" t="s">
        <v>16</v>
      </c>
      <c r="E7" s="34" t="s">
        <v>1</v>
      </c>
      <c r="F7" s="34" t="s">
        <v>3</v>
      </c>
      <c r="G7" s="34" t="s">
        <v>2</v>
      </c>
    </row>
    <row r="8" ht="12.75">
      <c r="P8" s="2" t="s">
        <v>10</v>
      </c>
    </row>
    <row r="9" spans="1:7" ht="12.75">
      <c r="A9" s="1" t="s">
        <v>26</v>
      </c>
      <c r="B9" s="2" t="s">
        <v>27</v>
      </c>
      <c r="C9" s="2" t="s">
        <v>67</v>
      </c>
      <c r="D9" s="17" t="s">
        <v>41</v>
      </c>
      <c r="E9" s="3">
        <f>'[1]Confidential'!$D$15</f>
        <v>29.66</v>
      </c>
      <c r="F9" s="3">
        <f>'[1]Confidential'!$E$15</f>
        <v>2478.75</v>
      </c>
      <c r="G9" s="3">
        <f>'[1]Confidential'!$F$15</f>
        <v>2508.41</v>
      </c>
    </row>
    <row r="10" spans="1:7" ht="13.5" customHeight="1">
      <c r="A10" s="1">
        <v>705674740</v>
      </c>
      <c r="B10" s="2" t="s">
        <v>88</v>
      </c>
      <c r="C10" s="2" t="s">
        <v>89</v>
      </c>
      <c r="D10" s="13" t="s">
        <v>237</v>
      </c>
      <c r="E10" s="14"/>
      <c r="F10" s="3">
        <v>464.69</v>
      </c>
      <c r="G10" s="3">
        <v>464.69</v>
      </c>
    </row>
    <row r="11" spans="1:7" ht="13.5" customHeight="1">
      <c r="A11" s="1">
        <v>799496601</v>
      </c>
      <c r="B11" s="2" t="s">
        <v>82</v>
      </c>
      <c r="C11" s="2" t="s">
        <v>56</v>
      </c>
      <c r="D11" s="13" t="s">
        <v>84</v>
      </c>
      <c r="E11" s="14">
        <v>140</v>
      </c>
      <c r="F11" s="3">
        <v>700</v>
      </c>
      <c r="G11" s="3">
        <v>840</v>
      </c>
    </row>
    <row r="12" spans="1:7" ht="13.5" customHeight="1">
      <c r="A12" s="1">
        <v>147354092</v>
      </c>
      <c r="B12" s="2" t="s">
        <v>95</v>
      </c>
      <c r="C12" s="2" t="s">
        <v>55</v>
      </c>
      <c r="D12" s="13" t="s">
        <v>100</v>
      </c>
      <c r="E12" s="14">
        <v>108.91</v>
      </c>
      <c r="F12" s="3">
        <v>544.55</v>
      </c>
      <c r="G12" s="3">
        <v>653.46</v>
      </c>
    </row>
    <row r="13" spans="1:7" ht="13.5" customHeight="1">
      <c r="A13" s="1">
        <v>27500805</v>
      </c>
      <c r="B13" s="2" t="s">
        <v>91</v>
      </c>
      <c r="C13" s="2" t="s">
        <v>57</v>
      </c>
      <c r="D13" s="13" t="s">
        <v>231</v>
      </c>
      <c r="E13" s="14">
        <v>7</v>
      </c>
      <c r="F13" s="3">
        <v>35</v>
      </c>
      <c r="G13" s="3">
        <v>42</v>
      </c>
    </row>
    <row r="14" spans="1:7" ht="14.25" customHeight="1">
      <c r="A14" s="1">
        <v>71581137</v>
      </c>
      <c r="B14" s="2" t="s">
        <v>91</v>
      </c>
      <c r="C14" s="2" t="s">
        <v>96</v>
      </c>
      <c r="D14" s="13" t="s">
        <v>232</v>
      </c>
      <c r="E14" s="14"/>
      <c r="F14" s="3">
        <v>324.5</v>
      </c>
      <c r="G14" s="3">
        <v>324.5</v>
      </c>
    </row>
    <row r="15" spans="1:7" ht="13.5" customHeight="1">
      <c r="A15" s="1">
        <v>909720300</v>
      </c>
      <c r="B15" s="2" t="s">
        <v>233</v>
      </c>
      <c r="C15" s="2" t="s">
        <v>96</v>
      </c>
      <c r="D15" s="13" t="s">
        <v>234</v>
      </c>
      <c r="E15" s="14">
        <v>44.6</v>
      </c>
      <c r="F15" s="3">
        <v>223</v>
      </c>
      <c r="G15" s="3">
        <v>267.6</v>
      </c>
    </row>
    <row r="16" spans="1:7" ht="13.5" customHeight="1">
      <c r="A16" s="1">
        <v>38712509</v>
      </c>
      <c r="B16" s="2" t="s">
        <v>235</v>
      </c>
      <c r="C16" s="2" t="s">
        <v>56</v>
      </c>
      <c r="D16" s="13" t="s">
        <v>236</v>
      </c>
      <c r="E16" s="14">
        <v>79</v>
      </c>
      <c r="F16" s="3">
        <v>395</v>
      </c>
      <c r="G16" s="3">
        <v>474</v>
      </c>
    </row>
    <row r="17" spans="1:7" ht="13.5" customHeight="1">
      <c r="A17" s="1" t="s">
        <v>240</v>
      </c>
      <c r="B17" s="2" t="s">
        <v>238</v>
      </c>
      <c r="C17" s="2" t="s">
        <v>56</v>
      </c>
      <c r="D17" s="13" t="s">
        <v>239</v>
      </c>
      <c r="E17" s="14"/>
      <c r="F17" s="3">
        <v>715</v>
      </c>
      <c r="G17" s="3">
        <v>715</v>
      </c>
    </row>
    <row r="18" spans="1:7" ht="13.5" customHeight="1">
      <c r="A18" s="1">
        <v>828194384</v>
      </c>
      <c r="B18" s="2" t="s">
        <v>91</v>
      </c>
      <c r="C18" s="2" t="s">
        <v>96</v>
      </c>
      <c r="D18" s="13" t="s">
        <v>241</v>
      </c>
      <c r="E18" s="14"/>
      <c r="F18" s="3">
        <v>335</v>
      </c>
      <c r="G18" s="3">
        <v>335</v>
      </c>
    </row>
    <row r="19" spans="1:7" ht="13.5" customHeight="1">
      <c r="A19" s="1">
        <v>206097879</v>
      </c>
      <c r="B19" s="2" t="s">
        <v>257</v>
      </c>
      <c r="C19" s="2" t="s">
        <v>258</v>
      </c>
      <c r="D19" s="13" t="s">
        <v>259</v>
      </c>
      <c r="E19" s="14"/>
      <c r="F19" s="3">
        <v>45</v>
      </c>
      <c r="G19" s="3">
        <v>45</v>
      </c>
    </row>
    <row r="20" spans="1:7" ht="13.5" customHeight="1">
      <c r="A20" s="1">
        <v>563895096</v>
      </c>
      <c r="B20" s="2" t="s">
        <v>46</v>
      </c>
      <c r="C20" s="2" t="s">
        <v>56</v>
      </c>
      <c r="D20" s="13" t="s">
        <v>270</v>
      </c>
      <c r="E20" s="14">
        <v>40</v>
      </c>
      <c r="F20" s="3">
        <v>200</v>
      </c>
      <c r="G20" s="3">
        <v>240</v>
      </c>
    </row>
    <row r="21" spans="1:7" ht="13.5" customHeight="1">
      <c r="A21" s="1" t="s">
        <v>271</v>
      </c>
      <c r="B21" s="2" t="s">
        <v>44</v>
      </c>
      <c r="C21" s="2" t="s">
        <v>56</v>
      </c>
      <c r="D21" s="13" t="s">
        <v>272</v>
      </c>
      <c r="E21" s="14"/>
      <c r="F21" s="3">
        <v>468</v>
      </c>
      <c r="G21" s="3">
        <v>468</v>
      </c>
    </row>
    <row r="22" spans="1:7" ht="13.5" customHeight="1">
      <c r="A22" s="1">
        <v>252667493</v>
      </c>
      <c r="B22" s="2" t="s">
        <v>278</v>
      </c>
      <c r="C22" s="2" t="s">
        <v>87</v>
      </c>
      <c r="D22" s="13" t="s">
        <v>279</v>
      </c>
      <c r="E22" s="14"/>
      <c r="F22" s="3">
        <v>474.5</v>
      </c>
      <c r="G22" s="3">
        <v>474.5</v>
      </c>
    </row>
    <row r="23" spans="1:7" ht="13.5" customHeight="1">
      <c r="A23" s="1">
        <v>872233806</v>
      </c>
      <c r="B23" s="2" t="s">
        <v>252</v>
      </c>
      <c r="C23" s="2" t="s">
        <v>56</v>
      </c>
      <c r="D23" s="13" t="s">
        <v>253</v>
      </c>
      <c r="E23" s="14">
        <v>42.5</v>
      </c>
      <c r="F23" s="3">
        <v>212.5</v>
      </c>
      <c r="G23" s="3">
        <v>255</v>
      </c>
    </row>
    <row r="24" spans="1:7" ht="12.75">
      <c r="A24" s="1">
        <v>656534090</v>
      </c>
      <c r="B24" s="2" t="s">
        <v>233</v>
      </c>
      <c r="C24" s="2" t="s">
        <v>96</v>
      </c>
      <c r="D24" s="17" t="s">
        <v>280</v>
      </c>
      <c r="E24" s="3">
        <v>17.1</v>
      </c>
      <c r="F24" s="3">
        <v>85.5</v>
      </c>
      <c r="G24" s="3">
        <v>102.6</v>
      </c>
    </row>
    <row r="25" ht="12.75">
      <c r="D25" s="17"/>
    </row>
    <row r="26" ht="12.75">
      <c r="D26" s="17"/>
    </row>
    <row r="27" ht="12.75">
      <c r="D27" s="17"/>
    </row>
    <row r="28" ht="12.75">
      <c r="D28" s="17"/>
    </row>
    <row r="29" ht="12.75">
      <c r="D29" s="17"/>
    </row>
    <row r="30" spans="1:4" ht="18">
      <c r="A30" s="5" t="s">
        <v>275</v>
      </c>
      <c r="D30" s="17"/>
    </row>
    <row r="31" spans="1:4" ht="18">
      <c r="A31" s="5"/>
      <c r="D31" s="17"/>
    </row>
    <row r="32" spans="1:7" ht="25.5">
      <c r="A32" s="33" t="s">
        <v>24</v>
      </c>
      <c r="B32" s="40" t="s">
        <v>65</v>
      </c>
      <c r="C32" s="35" t="s">
        <v>54</v>
      </c>
      <c r="D32" s="21" t="s">
        <v>66</v>
      </c>
      <c r="E32" s="34"/>
      <c r="F32" s="34"/>
      <c r="G32" s="34" t="s">
        <v>2</v>
      </c>
    </row>
    <row r="33" ht="12.75">
      <c r="P33" s="2" t="s">
        <v>10</v>
      </c>
    </row>
    <row r="34" spans="1:7" ht="27" customHeight="1">
      <c r="A34" s="1">
        <v>252169397</v>
      </c>
      <c r="B34" s="2" t="s">
        <v>235</v>
      </c>
      <c r="C34" s="2" t="s">
        <v>267</v>
      </c>
      <c r="D34" s="13" t="s">
        <v>268</v>
      </c>
      <c r="E34" s="14">
        <v>600</v>
      </c>
      <c r="F34" s="3">
        <v>3000</v>
      </c>
      <c r="G34" s="3">
        <v>3600</v>
      </c>
    </row>
    <row r="35" ht="12.75">
      <c r="D35" s="17"/>
    </row>
    <row r="36" spans="1:7" ht="12.75">
      <c r="A36" s="6"/>
      <c r="B36" s="6"/>
      <c r="C36" s="6"/>
      <c r="D36" s="6"/>
      <c r="E36" s="6"/>
      <c r="F36" s="6"/>
      <c r="G36" s="6"/>
    </row>
    <row r="37" spans="1:4" ht="18">
      <c r="A37" s="5" t="s">
        <v>242</v>
      </c>
      <c r="D37" s="41"/>
    </row>
    <row r="38" spans="4:7" ht="12.75">
      <c r="D38" s="23"/>
      <c r="G38" s="7"/>
    </row>
    <row r="39" spans="1:7" ht="12.75">
      <c r="A39" s="1" t="s">
        <v>5</v>
      </c>
      <c r="B39" s="2" t="s">
        <v>11</v>
      </c>
      <c r="C39" s="2" t="s">
        <v>55</v>
      </c>
      <c r="D39" s="2" t="s">
        <v>243</v>
      </c>
      <c r="E39" s="3">
        <v>60.77</v>
      </c>
      <c r="F39" s="3">
        <v>303.87</v>
      </c>
      <c r="G39" s="3">
        <v>364.64</v>
      </c>
    </row>
    <row r="40" spans="1:7" ht="12.75">
      <c r="A40" s="1" t="s">
        <v>5</v>
      </c>
      <c r="B40" s="2" t="s">
        <v>85</v>
      </c>
      <c r="C40" s="2" t="s">
        <v>56</v>
      </c>
      <c r="D40" s="2" t="s">
        <v>86</v>
      </c>
      <c r="E40" s="3">
        <v>2.81</v>
      </c>
      <c r="F40" s="3">
        <v>56.25</v>
      </c>
      <c r="G40" s="3">
        <v>59.06</v>
      </c>
    </row>
    <row r="41" spans="1:7" ht="12.75">
      <c r="A41" s="1" t="s">
        <v>5</v>
      </c>
      <c r="B41" s="2" t="s">
        <v>12</v>
      </c>
      <c r="C41" s="2" t="s">
        <v>56</v>
      </c>
      <c r="D41" s="13" t="s">
        <v>262</v>
      </c>
      <c r="E41" s="3">
        <v>0</v>
      </c>
      <c r="F41" s="3">
        <v>0</v>
      </c>
      <c r="G41" s="3">
        <v>0</v>
      </c>
    </row>
    <row r="43" spans="4:7" ht="13.5" thickBot="1">
      <c r="D43" s="42" t="s">
        <v>20</v>
      </c>
      <c r="E43" s="29">
        <f>SUM(E9:E41)</f>
        <v>1172.35</v>
      </c>
      <c r="F43" s="29">
        <f>SUM(F9:F41)</f>
        <v>11061.11</v>
      </c>
      <c r="G43" s="29">
        <f>SUM(G9:G41)</f>
        <v>12233.46</v>
      </c>
    </row>
    <row r="44" spans="4:7" ht="13.5" thickTop="1">
      <c r="D44" s="43"/>
      <c r="G44" s="7"/>
    </row>
    <row r="45" spans="1:7" ht="12.75">
      <c r="A45" s="57" t="s">
        <v>33</v>
      </c>
      <c r="B45" s="57"/>
      <c r="C45" s="57"/>
      <c r="D45" s="57"/>
      <c r="E45" s="57"/>
      <c r="F45" s="57"/>
      <c r="G45" s="57"/>
    </row>
    <row r="46" spans="1:7" ht="12.75">
      <c r="A46" s="58"/>
      <c r="B46" s="58"/>
      <c r="C46" s="58"/>
      <c r="D46" s="58"/>
      <c r="E46" s="58"/>
      <c r="F46" s="58"/>
      <c r="G46" s="58"/>
    </row>
    <row r="47" spans="1:4" ht="18.75" customHeight="1">
      <c r="A47" s="5" t="s">
        <v>18</v>
      </c>
      <c r="D47" s="4"/>
    </row>
    <row r="48" spans="1:4" ht="18">
      <c r="A48" s="5"/>
      <c r="D48" s="4"/>
    </row>
    <row r="49" spans="1:4" ht="12.75">
      <c r="A49" s="45" t="s">
        <v>28</v>
      </c>
      <c r="D49" s="17"/>
    </row>
    <row r="50" spans="4:7" ht="13.5" thickBot="1">
      <c r="D50" s="42" t="s">
        <v>17</v>
      </c>
      <c r="G50" s="29">
        <f>SUM(G49:G49)</f>
        <v>0</v>
      </c>
    </row>
    <row r="51" spans="1:7" ht="14.25" customHeight="1" thickTop="1">
      <c r="A51" s="44"/>
      <c r="B51" s="44"/>
      <c r="C51" s="44"/>
      <c r="D51" s="44"/>
      <c r="E51" s="44"/>
      <c r="F51" s="44"/>
      <c r="G51" s="44"/>
    </row>
    <row r="52" spans="1:7" ht="45" customHeight="1">
      <c r="A52" s="46" t="s">
        <v>228</v>
      </c>
      <c r="D52" s="8"/>
      <c r="E52" s="47" t="s">
        <v>1</v>
      </c>
      <c r="F52" s="47" t="s">
        <v>3</v>
      </c>
      <c r="G52" s="47" t="s">
        <v>2</v>
      </c>
    </row>
    <row r="53" ht="13.5" customHeight="1"/>
    <row r="54" spans="1:7" ht="12.75">
      <c r="A54" s="48" t="s">
        <v>25</v>
      </c>
      <c r="B54" s="2" t="s">
        <v>22</v>
      </c>
      <c r="C54" s="2" t="s">
        <v>58</v>
      </c>
      <c r="D54" s="2" t="s">
        <v>23</v>
      </c>
      <c r="F54" s="3">
        <v>3.37</v>
      </c>
      <c r="G54" s="3">
        <v>3.37</v>
      </c>
    </row>
    <row r="55" spans="1:7" ht="12.75">
      <c r="A55" s="48" t="s">
        <v>25</v>
      </c>
      <c r="B55" s="2" t="s">
        <v>22</v>
      </c>
      <c r="C55" s="2" t="s">
        <v>59</v>
      </c>
      <c r="D55" s="2" t="s">
        <v>40</v>
      </c>
      <c r="F55" s="3">
        <v>1.1</v>
      </c>
      <c r="G55" s="3">
        <v>1.1</v>
      </c>
    </row>
    <row r="56" spans="1:7" s="11" customFormat="1" ht="12.75" customHeight="1">
      <c r="A56" s="24"/>
      <c r="B56" s="9"/>
      <c r="C56" s="9"/>
      <c r="D56" s="9"/>
      <c r="E56" s="10"/>
      <c r="F56" s="10"/>
      <c r="G56" s="10"/>
    </row>
    <row r="57" spans="1:7" s="11" customFormat="1" ht="13.5" customHeight="1" thickBot="1">
      <c r="A57" s="24"/>
      <c r="E57" s="29">
        <f>SUM(E54:E56)</f>
        <v>0</v>
      </c>
      <c r="F57" s="29">
        <f>SUM(F54:F56)</f>
        <v>4.470000000000001</v>
      </c>
      <c r="G57" s="29">
        <f>SUM(G54:G56)</f>
        <v>4.470000000000001</v>
      </c>
    </row>
    <row r="58" spans="1:7" s="11" customFormat="1" ht="13.5" customHeight="1" thickTop="1">
      <c r="A58" s="24"/>
      <c r="E58" s="10"/>
      <c r="F58" s="10"/>
      <c r="G58" s="10"/>
    </row>
    <row r="59" spans="4:7" s="11" customFormat="1" ht="13.5" customHeight="1">
      <c r="D59" s="8"/>
      <c r="F59" s="10"/>
      <c r="G59" s="7"/>
    </row>
    <row r="60" spans="1:7" ht="18">
      <c r="A60" s="46" t="s">
        <v>227</v>
      </c>
      <c r="D60" s="8"/>
      <c r="E60" s="47"/>
      <c r="F60" s="47"/>
      <c r="G60" s="47"/>
    </row>
    <row r="61" ht="13.5" customHeight="1"/>
    <row r="62" spans="1:7" ht="12.75">
      <c r="A62" s="33" t="s">
        <v>61</v>
      </c>
      <c r="B62" s="35" t="s">
        <v>14</v>
      </c>
      <c r="C62" s="35" t="s">
        <v>54</v>
      </c>
      <c r="D62" s="21" t="s">
        <v>16</v>
      </c>
      <c r="E62" s="34" t="s">
        <v>1</v>
      </c>
      <c r="F62" s="34" t="s">
        <v>3</v>
      </c>
      <c r="G62" s="34" t="s">
        <v>2</v>
      </c>
    </row>
    <row r="63" ht="13.5" customHeight="1"/>
    <row r="64" spans="1:7" ht="12.75">
      <c r="A64" s="48" t="s">
        <v>19</v>
      </c>
      <c r="B64" s="2" t="s">
        <v>29</v>
      </c>
      <c r="C64" s="2" t="s">
        <v>56</v>
      </c>
      <c r="D64" s="13" t="s">
        <v>39</v>
      </c>
      <c r="F64" s="3">
        <v>40</v>
      </c>
      <c r="G64" s="3">
        <v>40</v>
      </c>
    </row>
    <row r="65" spans="1:7" ht="12.75">
      <c r="A65" s="45" t="s">
        <v>98</v>
      </c>
      <c r="B65" s="2" t="s">
        <v>106</v>
      </c>
      <c r="C65" s="2" t="s">
        <v>87</v>
      </c>
      <c r="D65" s="2" t="s">
        <v>107</v>
      </c>
      <c r="F65" s="3">
        <v>45</v>
      </c>
      <c r="G65" s="3">
        <v>45</v>
      </c>
    </row>
    <row r="66" spans="1:7" ht="12.75">
      <c r="A66" s="45" t="s">
        <v>19</v>
      </c>
      <c r="B66" s="2" t="s">
        <v>108</v>
      </c>
      <c r="C66" s="2" t="s">
        <v>87</v>
      </c>
      <c r="D66" s="2" t="s">
        <v>109</v>
      </c>
      <c r="F66" s="3">
        <v>15</v>
      </c>
      <c r="G66" s="3">
        <v>15</v>
      </c>
    </row>
    <row r="67" spans="1:7" ht="12.75">
      <c r="A67" s="45" t="s">
        <v>19</v>
      </c>
      <c r="B67" s="2" t="s">
        <v>110</v>
      </c>
      <c r="C67" s="2" t="s">
        <v>87</v>
      </c>
      <c r="D67" s="2" t="s">
        <v>111</v>
      </c>
      <c r="F67" s="3">
        <v>15</v>
      </c>
      <c r="G67" s="3">
        <v>15</v>
      </c>
    </row>
    <row r="68" spans="1:7" ht="12.75">
      <c r="A68" s="45" t="s">
        <v>19</v>
      </c>
      <c r="B68" s="2" t="s">
        <v>112</v>
      </c>
      <c r="C68" s="2" t="s">
        <v>87</v>
      </c>
      <c r="D68" s="2" t="s">
        <v>113</v>
      </c>
      <c r="F68" s="3">
        <v>15</v>
      </c>
      <c r="G68" s="3">
        <v>15</v>
      </c>
    </row>
    <row r="69" spans="1:7" ht="12.75">
      <c r="A69" s="45" t="s">
        <v>98</v>
      </c>
      <c r="B69" s="2" t="s">
        <v>114</v>
      </c>
      <c r="C69" s="2" t="s">
        <v>87</v>
      </c>
      <c r="D69" s="2" t="s">
        <v>115</v>
      </c>
      <c r="F69" s="3">
        <v>45</v>
      </c>
      <c r="G69" s="3">
        <v>45</v>
      </c>
    </row>
    <row r="70" spans="1:7" ht="12.75">
      <c r="A70" s="45" t="s">
        <v>98</v>
      </c>
      <c r="B70" s="2" t="s">
        <v>116</v>
      </c>
      <c r="C70" s="2" t="s">
        <v>87</v>
      </c>
      <c r="D70" s="2" t="s">
        <v>117</v>
      </c>
      <c r="F70" s="3">
        <v>15</v>
      </c>
      <c r="G70" s="3">
        <v>15</v>
      </c>
    </row>
    <row r="71" spans="1:7" ht="12.75">
      <c r="A71" s="45" t="s">
        <v>19</v>
      </c>
      <c r="B71" s="2" t="s">
        <v>118</v>
      </c>
      <c r="C71" s="2" t="s">
        <v>87</v>
      </c>
      <c r="D71" s="2" t="s">
        <v>119</v>
      </c>
      <c r="F71" s="3">
        <v>15</v>
      </c>
      <c r="G71" s="3">
        <v>15</v>
      </c>
    </row>
    <row r="72" spans="1:7" ht="12.75">
      <c r="A72" s="45" t="s">
        <v>98</v>
      </c>
      <c r="B72" s="2" t="s">
        <v>120</v>
      </c>
      <c r="C72" s="2" t="s">
        <v>87</v>
      </c>
      <c r="D72" s="2" t="s">
        <v>121</v>
      </c>
      <c r="F72" s="3">
        <v>15</v>
      </c>
      <c r="G72" s="3">
        <v>15</v>
      </c>
    </row>
    <row r="73" spans="1:7" ht="12.75">
      <c r="A73" s="45" t="s">
        <v>175</v>
      </c>
      <c r="B73" s="2" t="s">
        <v>176</v>
      </c>
      <c r="C73" s="2" t="s">
        <v>60</v>
      </c>
      <c r="D73" s="2" t="s">
        <v>177</v>
      </c>
      <c r="E73" s="3">
        <v>2.33</v>
      </c>
      <c r="F73" s="3">
        <v>11.67</v>
      </c>
      <c r="G73" s="3">
        <v>14</v>
      </c>
    </row>
    <row r="74" spans="1:7" ht="12.75">
      <c r="A74" s="45" t="s">
        <v>175</v>
      </c>
      <c r="B74" s="2" t="s">
        <v>178</v>
      </c>
      <c r="C74" s="2" t="s">
        <v>60</v>
      </c>
      <c r="D74" s="2" t="s">
        <v>179</v>
      </c>
      <c r="E74" s="3">
        <v>2.33</v>
      </c>
      <c r="F74" s="3">
        <v>11.67</v>
      </c>
      <c r="G74" s="3">
        <v>14</v>
      </c>
    </row>
    <row r="75" spans="1:7" ht="12.75">
      <c r="A75" s="45" t="s">
        <v>175</v>
      </c>
      <c r="B75" s="2" t="s">
        <v>180</v>
      </c>
      <c r="C75" s="2" t="s">
        <v>60</v>
      </c>
      <c r="D75" s="2" t="s">
        <v>181</v>
      </c>
      <c r="E75" s="3">
        <v>4.08</v>
      </c>
      <c r="F75" s="3">
        <v>20.42</v>
      </c>
      <c r="G75" s="3">
        <v>24.5</v>
      </c>
    </row>
    <row r="76" spans="1:7" ht="12.75">
      <c r="A76" s="45" t="s">
        <v>226</v>
      </c>
      <c r="B76" s="2" t="s">
        <v>93</v>
      </c>
      <c r="C76" s="2" t="s">
        <v>56</v>
      </c>
      <c r="D76" s="2" t="s">
        <v>94</v>
      </c>
      <c r="E76" s="3">
        <v>18.4</v>
      </c>
      <c r="F76" s="3">
        <v>92</v>
      </c>
      <c r="G76" s="3">
        <f>SUM(E76:F76)</f>
        <v>110.4</v>
      </c>
    </row>
    <row r="77" spans="1:7" ht="12.75">
      <c r="A77" s="45" t="s">
        <v>226</v>
      </c>
      <c r="B77" s="2" t="s">
        <v>51</v>
      </c>
      <c r="C77" s="2" t="s">
        <v>56</v>
      </c>
      <c r="D77" s="2" t="s">
        <v>92</v>
      </c>
      <c r="E77" s="3">
        <v>62</v>
      </c>
      <c r="F77" s="3">
        <v>310</v>
      </c>
      <c r="G77" s="3">
        <f>SUM(E77:F77)</f>
        <v>372</v>
      </c>
    </row>
    <row r="78" spans="1:7" ht="12.75">
      <c r="A78" s="27" t="s">
        <v>19</v>
      </c>
      <c r="B78" s="2" t="s">
        <v>182</v>
      </c>
      <c r="C78" s="2" t="s">
        <v>60</v>
      </c>
      <c r="D78" s="2" t="s">
        <v>183</v>
      </c>
      <c r="E78" s="3">
        <v>5</v>
      </c>
      <c r="F78" s="3">
        <v>25</v>
      </c>
      <c r="G78" s="3">
        <v>30</v>
      </c>
    </row>
    <row r="79" spans="1:7" ht="12.75">
      <c r="A79" s="27" t="s">
        <v>19</v>
      </c>
      <c r="B79" s="2" t="s">
        <v>188</v>
      </c>
      <c r="C79" s="2" t="s">
        <v>60</v>
      </c>
      <c r="D79" s="2" t="s">
        <v>189</v>
      </c>
      <c r="E79" s="3">
        <v>2.33</v>
      </c>
      <c r="F79" s="3">
        <v>11.67</v>
      </c>
      <c r="G79" s="3">
        <v>14</v>
      </c>
    </row>
    <row r="80" spans="1:7" ht="12.75">
      <c r="A80" s="27" t="s">
        <v>229</v>
      </c>
      <c r="B80" s="2" t="s">
        <v>192</v>
      </c>
      <c r="C80" s="2" t="s">
        <v>60</v>
      </c>
      <c r="D80" s="2" t="s">
        <v>193</v>
      </c>
      <c r="E80" s="3">
        <v>15.52</v>
      </c>
      <c r="F80" s="3">
        <v>77.6</v>
      </c>
      <c r="G80" s="3">
        <v>93.12</v>
      </c>
    </row>
    <row r="81" spans="1:7" ht="12.75">
      <c r="A81" s="27" t="s">
        <v>19</v>
      </c>
      <c r="B81" s="2" t="s">
        <v>206</v>
      </c>
      <c r="C81" s="2" t="s">
        <v>60</v>
      </c>
      <c r="D81" s="2" t="s">
        <v>207</v>
      </c>
      <c r="E81" s="3">
        <v>4.08</v>
      </c>
      <c r="F81" s="3">
        <v>20.42</v>
      </c>
      <c r="G81" s="3">
        <v>24.5</v>
      </c>
    </row>
    <row r="82" spans="1:7" ht="12.75">
      <c r="A82" s="27" t="s">
        <v>19</v>
      </c>
      <c r="B82" s="2" t="s">
        <v>186</v>
      </c>
      <c r="C82" s="2" t="s">
        <v>60</v>
      </c>
      <c r="D82" s="2" t="s">
        <v>187</v>
      </c>
      <c r="E82" s="3">
        <v>4.08</v>
      </c>
      <c r="F82" s="3">
        <v>20.42</v>
      </c>
      <c r="G82" s="3">
        <v>24.5</v>
      </c>
    </row>
    <row r="83" spans="1:7" ht="13.5" customHeight="1">
      <c r="A83" s="27" t="s">
        <v>19</v>
      </c>
      <c r="B83" s="2" t="s">
        <v>153</v>
      </c>
      <c r="C83" s="2" t="s">
        <v>87</v>
      </c>
      <c r="D83" s="2" t="s">
        <v>154</v>
      </c>
      <c r="F83" s="3">
        <v>15</v>
      </c>
      <c r="G83" s="3">
        <v>15</v>
      </c>
    </row>
    <row r="84" spans="1:7" ht="13.5" customHeight="1">
      <c r="A84" s="27" t="s">
        <v>19</v>
      </c>
      <c r="B84" s="2" t="s">
        <v>139</v>
      </c>
      <c r="C84" s="2" t="s">
        <v>87</v>
      </c>
      <c r="D84" s="2" t="s">
        <v>140</v>
      </c>
      <c r="F84" s="3">
        <v>15</v>
      </c>
      <c r="G84" s="3">
        <v>15</v>
      </c>
    </row>
    <row r="85" spans="1:7" ht="13.5" customHeight="1">
      <c r="A85" s="27" t="s">
        <v>19</v>
      </c>
      <c r="B85" s="2" t="s">
        <v>157</v>
      </c>
      <c r="C85" s="2" t="s">
        <v>87</v>
      </c>
      <c r="D85" s="2" t="s">
        <v>158</v>
      </c>
      <c r="F85" s="3">
        <v>15</v>
      </c>
      <c r="G85" s="3">
        <v>15</v>
      </c>
    </row>
    <row r="86" spans="1:7" ht="13.5" customHeight="1">
      <c r="A86" s="49" t="s">
        <v>244</v>
      </c>
      <c r="B86" s="2" t="s">
        <v>141</v>
      </c>
      <c r="C86" s="2" t="s">
        <v>87</v>
      </c>
      <c r="D86" s="2" t="s">
        <v>142</v>
      </c>
      <c r="F86" s="3">
        <v>45</v>
      </c>
      <c r="G86" s="3">
        <v>45</v>
      </c>
    </row>
    <row r="87" spans="1:7" ht="13.5" customHeight="1">
      <c r="A87" s="45" t="s">
        <v>248</v>
      </c>
      <c r="B87" s="2" t="s">
        <v>137</v>
      </c>
      <c r="C87" s="2" t="s">
        <v>87</v>
      </c>
      <c r="D87" s="2" t="s">
        <v>138</v>
      </c>
      <c r="F87" s="3">
        <v>15</v>
      </c>
      <c r="G87" s="3">
        <v>15</v>
      </c>
    </row>
    <row r="88" spans="1:7" ht="12.75">
      <c r="A88" s="49" t="s">
        <v>260</v>
      </c>
      <c r="B88" s="2" t="s">
        <v>52</v>
      </c>
      <c r="C88" s="2" t="s">
        <v>60</v>
      </c>
      <c r="D88" s="2" t="s">
        <v>255</v>
      </c>
      <c r="E88" s="3">
        <v>8.87</v>
      </c>
      <c r="F88" s="3">
        <v>44.35</v>
      </c>
      <c r="G88" s="3">
        <v>53.22</v>
      </c>
    </row>
    <row r="89" spans="1:7" ht="13.5" customHeight="1">
      <c r="A89" s="49" t="s">
        <v>260</v>
      </c>
      <c r="B89" s="2" t="s">
        <v>159</v>
      </c>
      <c r="C89" s="2" t="s">
        <v>87</v>
      </c>
      <c r="D89" s="2" t="s">
        <v>160</v>
      </c>
      <c r="F89" s="3">
        <v>60</v>
      </c>
      <c r="G89" s="3">
        <v>60</v>
      </c>
    </row>
    <row r="90" spans="1:7" ht="13.5" customHeight="1">
      <c r="A90" s="45" t="s">
        <v>256</v>
      </c>
      <c r="B90" s="2" t="s">
        <v>97</v>
      </c>
      <c r="C90" s="2" t="s">
        <v>87</v>
      </c>
      <c r="D90" s="2" t="s">
        <v>122</v>
      </c>
      <c r="F90" s="3">
        <v>15</v>
      </c>
      <c r="G90" s="3">
        <v>15</v>
      </c>
    </row>
    <row r="91" spans="1:7" ht="13.5" customHeight="1">
      <c r="A91" s="50" t="s">
        <v>256</v>
      </c>
      <c r="B91" s="2" t="s">
        <v>125</v>
      </c>
      <c r="C91" s="2" t="s">
        <v>87</v>
      </c>
      <c r="D91" s="2" t="s">
        <v>126</v>
      </c>
      <c r="F91" s="3">
        <v>45</v>
      </c>
      <c r="G91" s="3">
        <v>45</v>
      </c>
    </row>
    <row r="92" spans="1:7" ht="13.5" customHeight="1">
      <c r="A92" s="50" t="s">
        <v>256</v>
      </c>
      <c r="B92" s="2" t="s">
        <v>131</v>
      </c>
      <c r="C92" s="2" t="s">
        <v>87</v>
      </c>
      <c r="D92" s="2" t="s">
        <v>132</v>
      </c>
      <c r="F92" s="3">
        <v>15</v>
      </c>
      <c r="G92" s="3">
        <v>15</v>
      </c>
    </row>
    <row r="93" spans="1:7" ht="13.5" customHeight="1">
      <c r="A93" s="51" t="s">
        <v>264</v>
      </c>
      <c r="B93" s="2" t="s">
        <v>145</v>
      </c>
      <c r="C93" s="2" t="s">
        <v>87</v>
      </c>
      <c r="D93" s="2" t="s">
        <v>146</v>
      </c>
      <c r="F93" s="3">
        <v>15</v>
      </c>
      <c r="G93" s="3">
        <v>15</v>
      </c>
    </row>
    <row r="94" spans="1:7" ht="13.5" customHeight="1">
      <c r="A94" s="50" t="s">
        <v>261</v>
      </c>
      <c r="B94" s="2" t="s">
        <v>155</v>
      </c>
      <c r="C94" s="2" t="s">
        <v>87</v>
      </c>
      <c r="D94" s="2" t="s">
        <v>156</v>
      </c>
      <c r="F94" s="3">
        <v>30</v>
      </c>
      <c r="G94" s="3">
        <v>30</v>
      </c>
    </row>
    <row r="95" spans="1:7" ht="13.5" customHeight="1">
      <c r="A95" s="50" t="s">
        <v>261</v>
      </c>
      <c r="B95" s="2" t="s">
        <v>161</v>
      </c>
      <c r="C95" s="2" t="s">
        <v>87</v>
      </c>
      <c r="D95" s="2" t="s">
        <v>162</v>
      </c>
      <c r="F95" s="3">
        <v>15</v>
      </c>
      <c r="G95" s="3">
        <v>15</v>
      </c>
    </row>
    <row r="96" spans="1:7" ht="13.5" customHeight="1">
      <c r="A96" s="50" t="s">
        <v>261</v>
      </c>
      <c r="B96" s="2" t="s">
        <v>127</v>
      </c>
      <c r="C96" s="2" t="s">
        <v>87</v>
      </c>
      <c r="D96" s="2" t="s">
        <v>128</v>
      </c>
      <c r="F96" s="3">
        <v>30</v>
      </c>
      <c r="G96" s="3">
        <v>30</v>
      </c>
    </row>
    <row r="97" spans="1:7" ht="13.5" customHeight="1">
      <c r="A97" s="50" t="s">
        <v>261</v>
      </c>
      <c r="B97" s="2" t="s">
        <v>151</v>
      </c>
      <c r="C97" s="2" t="s">
        <v>87</v>
      </c>
      <c r="D97" s="2" t="s">
        <v>152</v>
      </c>
      <c r="F97" s="3">
        <v>30</v>
      </c>
      <c r="G97" s="3">
        <v>30</v>
      </c>
    </row>
    <row r="98" spans="1:7" ht="13.5" customHeight="1">
      <c r="A98" s="50" t="s">
        <v>229</v>
      </c>
      <c r="B98" s="2" t="s">
        <v>169</v>
      </c>
      <c r="C98" s="2" t="s">
        <v>87</v>
      </c>
      <c r="D98" s="2" t="s">
        <v>170</v>
      </c>
      <c r="F98" s="3">
        <v>15</v>
      </c>
      <c r="G98" s="3">
        <v>15</v>
      </c>
    </row>
    <row r="99" spans="1:7" ht="12.75">
      <c r="A99" s="52" t="s">
        <v>19</v>
      </c>
      <c r="B99" s="2" t="s">
        <v>198</v>
      </c>
      <c r="C99" s="2" t="s">
        <v>60</v>
      </c>
      <c r="D99" s="2" t="s">
        <v>199</v>
      </c>
      <c r="E99" s="3">
        <v>8.08</v>
      </c>
      <c r="F99" s="3">
        <v>40.42</v>
      </c>
      <c r="G99" s="3">
        <v>48.5</v>
      </c>
    </row>
    <row r="100" spans="1:7" ht="12.75">
      <c r="A100" s="52" t="s">
        <v>19</v>
      </c>
      <c r="B100" s="2" t="s">
        <v>200</v>
      </c>
      <c r="C100" s="2" t="s">
        <v>60</v>
      </c>
      <c r="D100" s="2" t="s">
        <v>201</v>
      </c>
      <c r="E100" s="3">
        <v>4.08</v>
      </c>
      <c r="F100" s="3">
        <v>20.42</v>
      </c>
      <c r="G100" s="3">
        <v>24.5</v>
      </c>
    </row>
    <row r="101" spans="1:7" ht="12.75">
      <c r="A101" s="50" t="s">
        <v>263</v>
      </c>
      <c r="B101" s="2" t="s">
        <v>204</v>
      </c>
      <c r="C101" s="2" t="s">
        <v>60</v>
      </c>
      <c r="D101" s="2" t="s">
        <v>205</v>
      </c>
      <c r="E101" s="3">
        <v>8.87</v>
      </c>
      <c r="F101" s="3">
        <v>44.35</v>
      </c>
      <c r="G101" s="3">
        <v>53.22</v>
      </c>
    </row>
    <row r="102" spans="1:7" ht="12.75">
      <c r="A102" s="55" t="s">
        <v>265</v>
      </c>
      <c r="B102" s="2" t="s">
        <v>212</v>
      </c>
      <c r="C102" s="2" t="s">
        <v>60</v>
      </c>
      <c r="D102" s="2" t="s">
        <v>213</v>
      </c>
      <c r="E102" s="3">
        <v>4.08</v>
      </c>
      <c r="F102" s="3">
        <v>20.42</v>
      </c>
      <c r="G102" s="3">
        <v>24.5</v>
      </c>
    </row>
    <row r="103" spans="1:7" ht="12.75">
      <c r="A103" s="56" t="s">
        <v>273</v>
      </c>
      <c r="B103" s="2" t="s">
        <v>220</v>
      </c>
      <c r="C103" s="2" t="s">
        <v>60</v>
      </c>
      <c r="D103" s="2" t="s">
        <v>221</v>
      </c>
      <c r="E103" s="3">
        <v>8.87</v>
      </c>
      <c r="F103" s="3">
        <v>44.35</v>
      </c>
      <c r="G103" s="3">
        <v>53.22</v>
      </c>
    </row>
    <row r="104" spans="1:7" ht="13.5" customHeight="1">
      <c r="A104" s="55" t="s">
        <v>266</v>
      </c>
      <c r="B104" s="2" t="s">
        <v>171</v>
      </c>
      <c r="C104" s="2" t="s">
        <v>87</v>
      </c>
      <c r="D104" s="2" t="s">
        <v>172</v>
      </c>
      <c r="F104" s="3">
        <v>15</v>
      </c>
      <c r="G104" s="3">
        <v>15</v>
      </c>
    </row>
    <row r="105" spans="1:7" ht="13.5" customHeight="1">
      <c r="A105" s="56" t="s">
        <v>273</v>
      </c>
      <c r="B105" s="2" t="s">
        <v>135</v>
      </c>
      <c r="C105" s="2" t="s">
        <v>87</v>
      </c>
      <c r="D105" s="2" t="s">
        <v>136</v>
      </c>
      <c r="F105" s="3">
        <v>15</v>
      </c>
      <c r="G105" s="3">
        <v>15</v>
      </c>
    </row>
    <row r="106" spans="1:7" ht="12.75">
      <c r="A106" s="56" t="s">
        <v>19</v>
      </c>
      <c r="B106" s="2" t="s">
        <v>194</v>
      </c>
      <c r="C106" s="2" t="s">
        <v>60</v>
      </c>
      <c r="D106" s="2" t="s">
        <v>195</v>
      </c>
      <c r="E106" s="3">
        <v>4.08</v>
      </c>
      <c r="F106" s="3">
        <v>20.42</v>
      </c>
      <c r="G106" s="3">
        <v>24.5</v>
      </c>
    </row>
    <row r="107" spans="1:7" ht="12.75">
      <c r="A107" s="52" t="s">
        <v>19</v>
      </c>
      <c r="B107" s="2" t="s">
        <v>184</v>
      </c>
      <c r="C107" s="2" t="s">
        <v>60</v>
      </c>
      <c r="D107" s="2" t="s">
        <v>185</v>
      </c>
      <c r="E107" s="3">
        <v>5</v>
      </c>
      <c r="F107" s="3">
        <v>25</v>
      </c>
      <c r="G107" s="3">
        <v>30</v>
      </c>
    </row>
    <row r="108" spans="1:7" ht="13.5" customHeight="1">
      <c r="A108" s="45" t="s">
        <v>276</v>
      </c>
      <c r="B108" s="2" t="s">
        <v>149</v>
      </c>
      <c r="C108" s="2" t="s">
        <v>87</v>
      </c>
      <c r="D108" s="2" t="s">
        <v>150</v>
      </c>
      <c r="F108" s="3">
        <v>15</v>
      </c>
      <c r="G108" s="3">
        <v>15</v>
      </c>
    </row>
    <row r="109" spans="1:7" ht="13.5" customHeight="1">
      <c r="A109" s="45" t="s">
        <v>276</v>
      </c>
      <c r="B109" s="2" t="s">
        <v>167</v>
      </c>
      <c r="C109" s="2" t="s">
        <v>87</v>
      </c>
      <c r="D109" s="2" t="s">
        <v>168</v>
      </c>
      <c r="F109" s="3">
        <v>15</v>
      </c>
      <c r="G109" s="3">
        <v>15</v>
      </c>
    </row>
    <row r="110" spans="1:7" ht="13.5" customHeight="1">
      <c r="A110" s="27" t="s">
        <v>19</v>
      </c>
      <c r="B110" s="2" t="s">
        <v>143</v>
      </c>
      <c r="C110" s="2" t="s">
        <v>87</v>
      </c>
      <c r="D110" s="2" t="s">
        <v>144</v>
      </c>
      <c r="F110" s="3">
        <v>30</v>
      </c>
      <c r="G110" s="3">
        <v>30</v>
      </c>
    </row>
    <row r="111" spans="1:7" ht="13.5" customHeight="1">
      <c r="A111" s="27" t="s">
        <v>19</v>
      </c>
      <c r="B111" s="2" t="s">
        <v>129</v>
      </c>
      <c r="C111" s="2" t="s">
        <v>87</v>
      </c>
      <c r="D111" s="2" t="s">
        <v>130</v>
      </c>
      <c r="F111" s="3">
        <v>15</v>
      </c>
      <c r="G111" s="3">
        <v>15</v>
      </c>
    </row>
    <row r="112" spans="1:7" ht="13.5" customHeight="1">
      <c r="A112" s="27" t="s">
        <v>229</v>
      </c>
      <c r="B112" s="2" t="s">
        <v>123</v>
      </c>
      <c r="C112" s="2" t="s">
        <v>87</v>
      </c>
      <c r="D112" s="2" t="s">
        <v>124</v>
      </c>
      <c r="F112" s="3">
        <v>15</v>
      </c>
      <c r="G112" s="3">
        <v>15</v>
      </c>
    </row>
    <row r="113" spans="1:7" ht="13.5" customHeight="1">
      <c r="A113" s="45" t="s">
        <v>277</v>
      </c>
      <c r="B113" s="2" t="s">
        <v>133</v>
      </c>
      <c r="C113" s="2" t="s">
        <v>87</v>
      </c>
      <c r="D113" s="2" t="s">
        <v>134</v>
      </c>
      <c r="F113" s="3">
        <v>15</v>
      </c>
      <c r="G113" s="3">
        <v>15</v>
      </c>
    </row>
    <row r="114" spans="1:7" ht="13.5" customHeight="1">
      <c r="A114" s="27" t="s">
        <v>19</v>
      </c>
      <c r="B114" s="2" t="s">
        <v>163</v>
      </c>
      <c r="C114" s="2" t="s">
        <v>87</v>
      </c>
      <c r="D114" s="2" t="s">
        <v>164</v>
      </c>
      <c r="F114" s="3">
        <v>15</v>
      </c>
      <c r="G114" s="3">
        <v>15</v>
      </c>
    </row>
    <row r="115" spans="1:7" ht="12.75">
      <c r="A115" s="27" t="s">
        <v>229</v>
      </c>
      <c r="B115" s="2" t="s">
        <v>218</v>
      </c>
      <c r="C115" s="2" t="s">
        <v>60</v>
      </c>
      <c r="D115" s="2" t="s">
        <v>219</v>
      </c>
      <c r="E115" s="3">
        <v>8.87</v>
      </c>
      <c r="F115" s="3">
        <v>44.35</v>
      </c>
      <c r="G115" s="3">
        <v>53.22</v>
      </c>
    </row>
    <row r="116" spans="1:7" ht="12.75">
      <c r="A116" s="45" t="s">
        <v>281</v>
      </c>
      <c r="B116" s="2" t="s">
        <v>216</v>
      </c>
      <c r="C116" s="2" t="s">
        <v>60</v>
      </c>
      <c r="D116" s="2" t="s">
        <v>217</v>
      </c>
      <c r="E116" s="3">
        <v>8.87</v>
      </c>
      <c r="F116" s="3">
        <v>44.35</v>
      </c>
      <c r="G116" s="3">
        <v>53.22</v>
      </c>
    </row>
    <row r="117" spans="1:7" ht="13.5" customHeight="1">
      <c r="A117" s="45" t="s">
        <v>281</v>
      </c>
      <c r="B117" s="2" t="s">
        <v>214</v>
      </c>
      <c r="C117" s="2" t="s">
        <v>60</v>
      </c>
      <c r="D117" s="2" t="s">
        <v>215</v>
      </c>
      <c r="E117" s="3">
        <v>8.08</v>
      </c>
      <c r="F117" s="3">
        <v>40.42</v>
      </c>
      <c r="G117" s="3">
        <v>48.5</v>
      </c>
    </row>
    <row r="118" spans="1:7" ht="12.75">
      <c r="A118" s="45" t="s">
        <v>282</v>
      </c>
      <c r="B118" s="2" t="s">
        <v>245</v>
      </c>
      <c r="C118" s="2" t="s">
        <v>56</v>
      </c>
      <c r="D118" s="2" t="s">
        <v>246</v>
      </c>
      <c r="E118" s="3">
        <v>15</v>
      </c>
      <c r="F118" s="3">
        <v>75</v>
      </c>
      <c r="G118" s="3">
        <v>90</v>
      </c>
    </row>
    <row r="119" spans="1:7" ht="13.5" customHeight="1">
      <c r="A119" s="45" t="s">
        <v>284</v>
      </c>
      <c r="B119" s="2" t="s">
        <v>147</v>
      </c>
      <c r="C119" s="2" t="s">
        <v>87</v>
      </c>
      <c r="D119" s="2" t="s">
        <v>148</v>
      </c>
      <c r="F119" s="3">
        <v>30</v>
      </c>
      <c r="G119" s="3">
        <v>30</v>
      </c>
    </row>
    <row r="120" ht="12.75">
      <c r="A120" s="27"/>
    </row>
    <row r="121" spans="5:7" ht="13.5" customHeight="1" thickBot="1">
      <c r="E121" s="29">
        <f>SUM(E64:E120)</f>
        <v>212.90000000000006</v>
      </c>
      <c r="F121" s="29">
        <f>SUM(F64:F120)</f>
        <v>1839.7199999999998</v>
      </c>
      <c r="G121" s="29">
        <f>SUM(G64:G120)</f>
        <v>2052.62</v>
      </c>
    </row>
    <row r="122" ht="13.5" customHeight="1" thickTop="1"/>
    <row r="123" spans="1:7" s="11" customFormat="1" ht="12.75">
      <c r="A123" s="18"/>
      <c r="B123" s="9"/>
      <c r="C123" s="9"/>
      <c r="D123" s="9"/>
      <c r="E123" s="19"/>
      <c r="F123" s="19"/>
      <c r="G123" s="20"/>
    </row>
    <row r="124" spans="4:7" ht="13.5" thickBot="1">
      <c r="D124" s="25" t="s">
        <v>4</v>
      </c>
      <c r="E124" s="26">
        <f>E121+E57</f>
        <v>212.90000000000006</v>
      </c>
      <c r="F124" s="26">
        <f>F121+F57</f>
        <v>1844.1899999999998</v>
      </c>
      <c r="G124" s="26">
        <f>G121+G57</f>
        <v>2057.0899999999997</v>
      </c>
    </row>
    <row r="125" ht="13.5" thickTop="1"/>
    <row r="126" spans="1:4" ht="12.75">
      <c r="A126" s="12"/>
      <c r="D126" s="8"/>
    </row>
    <row r="128" ht="18">
      <c r="A128" s="5" t="s">
        <v>32</v>
      </c>
    </row>
    <row r="130" spans="1:7" s="21" customFormat="1" ht="12.75">
      <c r="A130" s="30" t="s">
        <v>30</v>
      </c>
      <c r="B130" s="21" t="s">
        <v>15</v>
      </c>
      <c r="C130" s="21" t="s">
        <v>54</v>
      </c>
      <c r="D130" s="21" t="s">
        <v>31</v>
      </c>
      <c r="E130" s="31" t="s">
        <v>1</v>
      </c>
      <c r="F130" s="31" t="s">
        <v>3</v>
      </c>
      <c r="G130" s="31" t="s">
        <v>2</v>
      </c>
    </row>
    <row r="131" spans="1:7" ht="13.5" customHeight="1">
      <c r="A131" s="27">
        <v>42424</v>
      </c>
      <c r="B131" s="2" t="s">
        <v>165</v>
      </c>
      <c r="C131" s="2" t="s">
        <v>87</v>
      </c>
      <c r="D131" s="2" t="s">
        <v>166</v>
      </c>
      <c r="F131" s="3">
        <v>15</v>
      </c>
      <c r="G131" s="3">
        <v>15</v>
      </c>
    </row>
    <row r="132" spans="1:7" ht="13.5" customHeight="1">
      <c r="A132" s="27">
        <v>42424</v>
      </c>
      <c r="B132" s="2" t="s">
        <v>173</v>
      </c>
      <c r="C132" s="2" t="s">
        <v>87</v>
      </c>
      <c r="D132" s="2" t="s">
        <v>174</v>
      </c>
      <c r="F132" s="3">
        <v>15</v>
      </c>
      <c r="G132" s="3">
        <v>15</v>
      </c>
    </row>
    <row r="133" spans="1:7" ht="12.75">
      <c r="A133" s="27">
        <v>42421</v>
      </c>
      <c r="B133" s="2" t="s">
        <v>190</v>
      </c>
      <c r="C133" s="2" t="s">
        <v>60</v>
      </c>
      <c r="D133" s="2" t="s">
        <v>191</v>
      </c>
      <c r="E133" s="3">
        <v>2.33</v>
      </c>
      <c r="F133" s="3">
        <v>11.67</v>
      </c>
      <c r="G133" s="3">
        <v>14</v>
      </c>
    </row>
    <row r="134" spans="1:7" ht="12.75">
      <c r="A134" s="27">
        <v>42421</v>
      </c>
      <c r="B134" s="2" t="s">
        <v>196</v>
      </c>
      <c r="C134" s="2" t="s">
        <v>60</v>
      </c>
      <c r="D134" s="2" t="s">
        <v>197</v>
      </c>
      <c r="E134" s="3">
        <v>8.08</v>
      </c>
      <c r="F134" s="3">
        <v>40.42</v>
      </c>
      <c r="G134" s="3">
        <v>48.5</v>
      </c>
    </row>
    <row r="135" spans="1:7" ht="12.75">
      <c r="A135" s="27">
        <v>42421</v>
      </c>
      <c r="B135" s="2" t="s">
        <v>202</v>
      </c>
      <c r="C135" s="2" t="s">
        <v>60</v>
      </c>
      <c r="D135" s="2" t="s">
        <v>203</v>
      </c>
      <c r="E135" s="3">
        <v>8.87</v>
      </c>
      <c r="F135" s="3">
        <v>44.35</v>
      </c>
      <c r="G135" s="3">
        <v>53.22</v>
      </c>
    </row>
    <row r="136" spans="1:7" ht="12.75">
      <c r="A136" s="27">
        <v>42421</v>
      </c>
      <c r="B136" s="2" t="s">
        <v>208</v>
      </c>
      <c r="C136" s="2" t="s">
        <v>60</v>
      </c>
      <c r="D136" s="2" t="s">
        <v>209</v>
      </c>
      <c r="E136" s="3">
        <v>8.87</v>
      </c>
      <c r="F136" s="3">
        <v>44.35</v>
      </c>
      <c r="G136" s="3">
        <v>53.22</v>
      </c>
    </row>
    <row r="137" spans="1:7" ht="12.75">
      <c r="A137" s="27">
        <v>42421</v>
      </c>
      <c r="B137" s="2" t="s">
        <v>210</v>
      </c>
      <c r="C137" s="2" t="s">
        <v>60</v>
      </c>
      <c r="D137" s="2" t="s">
        <v>211</v>
      </c>
      <c r="E137" s="3">
        <v>41.16</v>
      </c>
      <c r="F137" s="3">
        <v>205.81</v>
      </c>
      <c r="G137" s="3">
        <v>246.97</v>
      </c>
    </row>
    <row r="138" spans="1:7" ht="12.75">
      <c r="A138" s="27">
        <v>42421</v>
      </c>
      <c r="B138" s="2" t="s">
        <v>222</v>
      </c>
      <c r="C138" s="2" t="s">
        <v>60</v>
      </c>
      <c r="D138" s="2" t="s">
        <v>223</v>
      </c>
      <c r="E138" s="3">
        <v>15.52</v>
      </c>
      <c r="F138" s="3">
        <v>77.6</v>
      </c>
      <c r="G138" s="3">
        <v>93.12</v>
      </c>
    </row>
    <row r="139" spans="1:7" ht="12.75">
      <c r="A139" s="27">
        <v>42421</v>
      </c>
      <c r="B139" s="2" t="s">
        <v>224</v>
      </c>
      <c r="C139" s="2" t="s">
        <v>60</v>
      </c>
      <c r="D139" s="2" t="s">
        <v>225</v>
      </c>
      <c r="E139" s="3">
        <v>15.52</v>
      </c>
      <c r="F139" s="3">
        <v>77.6</v>
      </c>
      <c r="G139" s="3">
        <v>93.12</v>
      </c>
    </row>
    <row r="140" spans="1:7" ht="12.75">
      <c r="A140" s="27">
        <v>42437</v>
      </c>
      <c r="B140" s="2" t="s">
        <v>51</v>
      </c>
      <c r="C140" s="2" t="s">
        <v>56</v>
      </c>
      <c r="D140" s="2" t="s">
        <v>246</v>
      </c>
      <c r="E140" s="3">
        <v>40.4</v>
      </c>
      <c r="F140" s="3">
        <v>202</v>
      </c>
      <c r="G140" s="3">
        <v>242.4</v>
      </c>
    </row>
    <row r="141" spans="1:7" ht="12.75">
      <c r="A141" s="27">
        <v>42437</v>
      </c>
      <c r="B141" s="2" t="s">
        <v>247</v>
      </c>
      <c r="C141" s="2" t="s">
        <v>56</v>
      </c>
      <c r="D141" s="2" t="s">
        <v>246</v>
      </c>
      <c r="E141" s="3">
        <v>26.8</v>
      </c>
      <c r="F141" s="3">
        <v>134</v>
      </c>
      <c r="G141" s="3">
        <v>160.8</v>
      </c>
    </row>
    <row r="142" spans="1:7" ht="25.5">
      <c r="A142" s="27">
        <v>42438</v>
      </c>
      <c r="B142" s="2" t="s">
        <v>249</v>
      </c>
      <c r="C142" s="2" t="s">
        <v>63</v>
      </c>
      <c r="D142" s="13" t="s">
        <v>250</v>
      </c>
      <c r="F142" s="3">
        <v>200</v>
      </c>
      <c r="G142" s="3">
        <v>200</v>
      </c>
    </row>
    <row r="144" spans="4:7" ht="13.5" thickBot="1">
      <c r="D144" s="32"/>
      <c r="E144" s="29">
        <f>SUM(E65:E143)</f>
        <v>806.2500000000001</v>
      </c>
      <c r="F144" s="29">
        <f>SUM(F65:F143)</f>
        <v>6551.430000000001</v>
      </c>
      <c r="G144" s="29">
        <f>SUM(G65:G143)</f>
        <v>7357.68</v>
      </c>
    </row>
    <row r="145" ht="30" customHeight="1" thickTop="1"/>
    <row r="146" ht="18">
      <c r="A146" s="5" t="s">
        <v>13</v>
      </c>
    </row>
    <row r="147" ht="12.75" customHeight="1"/>
    <row r="148" spans="1:7" s="21" customFormat="1" ht="12.75" customHeight="1">
      <c r="A148" s="30"/>
      <c r="B148" s="21" t="s">
        <v>16</v>
      </c>
      <c r="D148" s="21" t="s">
        <v>14</v>
      </c>
      <c r="E148" s="22" t="s">
        <v>6</v>
      </c>
      <c r="F148" s="22" t="s">
        <v>7</v>
      </c>
      <c r="G148" s="31"/>
    </row>
    <row r="149" spans="2:6" ht="12.75" customHeight="1">
      <c r="B149" s="2" t="s">
        <v>99</v>
      </c>
      <c r="D149" s="2" t="s">
        <v>283</v>
      </c>
      <c r="E149" s="53">
        <v>0.09</v>
      </c>
      <c r="F149" s="54">
        <v>42319</v>
      </c>
    </row>
    <row r="150" ht="12.75" customHeight="1">
      <c r="E150" s="3">
        <f>SUM(E149:E149)</f>
        <v>0.09</v>
      </c>
    </row>
    <row r="151" ht="28.5" customHeight="1"/>
    <row r="152" ht="19.5" customHeight="1">
      <c r="A152" s="5" t="s">
        <v>21</v>
      </c>
    </row>
    <row r="153" ht="12.75" customHeight="1"/>
    <row r="154" spans="2:5" ht="12.75" customHeight="1">
      <c r="B154" s="21" t="s">
        <v>16</v>
      </c>
      <c r="C154" s="21" t="s">
        <v>54</v>
      </c>
      <c r="D154" s="21" t="s">
        <v>15</v>
      </c>
      <c r="E154" s="22" t="s">
        <v>6</v>
      </c>
    </row>
    <row r="155" spans="2:5" ht="12.75" customHeight="1">
      <c r="B155" s="21"/>
      <c r="C155" s="21"/>
      <c r="D155" s="21"/>
      <c r="E155" s="22"/>
    </row>
    <row r="156" spans="1:5" ht="12.75" customHeight="1">
      <c r="A156" s="37" t="s">
        <v>73</v>
      </c>
      <c r="B156" s="21"/>
      <c r="C156" s="21"/>
      <c r="D156" s="21"/>
      <c r="E156" s="22"/>
    </row>
    <row r="157" spans="2:5" ht="13.5" customHeight="1">
      <c r="B157" s="2" t="s">
        <v>48</v>
      </c>
      <c r="C157" s="2" t="s">
        <v>56</v>
      </c>
      <c r="D157" s="13" t="s">
        <v>49</v>
      </c>
      <c r="E157" s="14">
        <v>2375</v>
      </c>
    </row>
    <row r="158" spans="2:5" ht="25.5" customHeight="1">
      <c r="B158" s="2" t="s">
        <v>105</v>
      </c>
      <c r="C158" s="2" t="s">
        <v>56</v>
      </c>
      <c r="D158" s="13" t="s">
        <v>269</v>
      </c>
      <c r="E158" s="14" t="s">
        <v>45</v>
      </c>
    </row>
    <row r="159" spans="2:5" ht="13.5" customHeight="1">
      <c r="B159" s="2" t="s">
        <v>101</v>
      </c>
      <c r="C159" s="2" t="s">
        <v>62</v>
      </c>
      <c r="D159" s="13" t="s">
        <v>251</v>
      </c>
      <c r="E159" s="36">
        <v>480</v>
      </c>
    </row>
    <row r="160" spans="2:5" ht="13.5" customHeight="1">
      <c r="B160" s="2" t="s">
        <v>104</v>
      </c>
      <c r="C160" s="2" t="s">
        <v>56</v>
      </c>
      <c r="D160" s="13" t="s">
        <v>254</v>
      </c>
      <c r="E160" s="36">
        <v>300</v>
      </c>
    </row>
    <row r="161" spans="2:5" ht="13.5" customHeight="1">
      <c r="B161" s="2" t="s">
        <v>102</v>
      </c>
      <c r="C161" s="2" t="s">
        <v>90</v>
      </c>
      <c r="D161" s="13" t="s">
        <v>103</v>
      </c>
      <c r="E161" s="36">
        <f>129.99+17.99</f>
        <v>147.98000000000002</v>
      </c>
    </row>
    <row r="162" spans="4:5" ht="13.5" customHeight="1">
      <c r="D162" s="13"/>
      <c r="E162" s="36"/>
    </row>
    <row r="163" spans="1:5" ht="13.5" customHeight="1">
      <c r="A163" s="37" t="s">
        <v>72</v>
      </c>
      <c r="D163" s="13"/>
      <c r="E163" s="36"/>
    </row>
    <row r="164" spans="2:5" ht="13.5" customHeight="1">
      <c r="B164" s="2" t="s">
        <v>68</v>
      </c>
      <c r="C164" s="2" t="s">
        <v>69</v>
      </c>
      <c r="D164" s="13" t="s">
        <v>70</v>
      </c>
      <c r="E164" s="38">
        <f>475*6</f>
        <v>2850</v>
      </c>
    </row>
    <row r="165" spans="2:5" ht="13.5" customHeight="1">
      <c r="B165" s="2" t="s">
        <v>71</v>
      </c>
      <c r="C165" s="2" t="s">
        <v>59</v>
      </c>
      <c r="D165" s="13" t="s">
        <v>78</v>
      </c>
      <c r="E165" s="36">
        <f>85*6</f>
        <v>510</v>
      </c>
    </row>
    <row r="166" spans="2:5" ht="13.5" customHeight="1">
      <c r="B166" s="2" t="s">
        <v>71</v>
      </c>
      <c r="C166" s="2" t="s">
        <v>56</v>
      </c>
      <c r="D166" s="13" t="s">
        <v>79</v>
      </c>
      <c r="E166" s="36">
        <f>6*260</f>
        <v>1560</v>
      </c>
    </row>
    <row r="167" spans="2:5" ht="13.5" customHeight="1">
      <c r="B167" s="2" t="s">
        <v>74</v>
      </c>
      <c r="C167" s="2" t="s">
        <v>75</v>
      </c>
      <c r="D167" s="13" t="s">
        <v>76</v>
      </c>
      <c r="E167" s="36">
        <f>6*85</f>
        <v>510</v>
      </c>
    </row>
    <row r="168" spans="2:5" ht="13.5" customHeight="1">
      <c r="B168" s="2" t="s">
        <v>71</v>
      </c>
      <c r="C168" s="2" t="s">
        <v>69</v>
      </c>
      <c r="D168" s="13" t="s">
        <v>77</v>
      </c>
      <c r="E168" s="36">
        <f>280*2</f>
        <v>560</v>
      </c>
    </row>
    <row r="169" spans="2:5" ht="13.5" customHeight="1">
      <c r="B169" s="2" t="s">
        <v>80</v>
      </c>
      <c r="C169" s="2" t="s">
        <v>56</v>
      </c>
      <c r="D169" s="13" t="s">
        <v>81</v>
      </c>
      <c r="E169" s="36">
        <f>310*2</f>
        <v>620</v>
      </c>
    </row>
    <row r="170" spans="2:5" ht="13.5" customHeight="1">
      <c r="B170" s="2" t="s">
        <v>82</v>
      </c>
      <c r="C170" s="2" t="s">
        <v>56</v>
      </c>
      <c r="D170" s="13" t="s">
        <v>83</v>
      </c>
      <c r="E170" s="36">
        <v>700</v>
      </c>
    </row>
    <row r="171" spans="4:5" ht="13.5" customHeight="1">
      <c r="D171" s="13"/>
      <c r="E171" s="36"/>
    </row>
    <row r="172" spans="4:5" ht="13.5" customHeight="1">
      <c r="D172" s="13"/>
      <c r="E172" s="36"/>
    </row>
    <row r="173" ht="12.75" customHeight="1">
      <c r="E173" s="14"/>
    </row>
    <row r="174" ht="12.75" customHeight="1">
      <c r="E174" s="28">
        <f>SUM(E157:E173)</f>
        <v>10612.98</v>
      </c>
    </row>
    <row r="175" ht="33.75" customHeight="1">
      <c r="E175" s="14"/>
    </row>
    <row r="176" ht="19.5" customHeight="1">
      <c r="A176" s="5" t="s">
        <v>34</v>
      </c>
    </row>
    <row r="177" ht="12.75" customHeight="1"/>
    <row r="178" spans="2:5" ht="12.75" customHeight="1">
      <c r="B178" s="21" t="s">
        <v>16</v>
      </c>
      <c r="C178" s="21" t="s">
        <v>54</v>
      </c>
      <c r="D178" s="21" t="s">
        <v>15</v>
      </c>
      <c r="E178" s="22" t="s">
        <v>6</v>
      </c>
    </row>
    <row r="179" spans="2:5" ht="12.75" customHeight="1">
      <c r="B179" s="21"/>
      <c r="C179" s="21"/>
      <c r="D179" s="21"/>
      <c r="E179" s="22"/>
    </row>
    <row r="180" spans="2:5" ht="12.75" customHeight="1">
      <c r="B180" s="2" t="s">
        <v>35</v>
      </c>
      <c r="C180" s="2" t="s">
        <v>63</v>
      </c>
      <c r="D180" s="2" t="s">
        <v>36</v>
      </c>
      <c r="E180" s="14">
        <v>3422.87</v>
      </c>
    </row>
    <row r="181" spans="2:5" ht="12.75" customHeight="1">
      <c r="B181" s="2" t="s">
        <v>37</v>
      </c>
      <c r="C181" s="2" t="s">
        <v>63</v>
      </c>
      <c r="D181" s="2" t="s">
        <v>42</v>
      </c>
      <c r="E181" s="14">
        <v>3422.87</v>
      </c>
    </row>
    <row r="182" spans="2:5" ht="12.75" customHeight="1">
      <c r="B182" s="2" t="s">
        <v>38</v>
      </c>
      <c r="C182" s="2" t="s">
        <v>63</v>
      </c>
      <c r="D182" s="2" t="s">
        <v>43</v>
      </c>
      <c r="E182" s="14">
        <v>3422.87</v>
      </c>
    </row>
    <row r="183" spans="2:5" ht="12.75" customHeight="1">
      <c r="B183" s="15" t="s">
        <v>50</v>
      </c>
      <c r="C183" s="15" t="s">
        <v>64</v>
      </c>
      <c r="D183" s="2" t="s">
        <v>36</v>
      </c>
      <c r="E183" s="10">
        <v>1475</v>
      </c>
    </row>
    <row r="184" spans="2:5" ht="12.75" customHeight="1">
      <c r="B184" s="15"/>
      <c r="C184" s="15"/>
      <c r="E184" s="10"/>
    </row>
    <row r="185" spans="2:5" ht="12.75" customHeight="1">
      <c r="B185" s="15"/>
      <c r="C185" s="15"/>
      <c r="D185" s="16"/>
      <c r="E185" s="10"/>
    </row>
    <row r="186" ht="30" customHeight="1"/>
    <row r="187" ht="18">
      <c r="A187" s="5" t="s">
        <v>47</v>
      </c>
    </row>
    <row r="188" ht="11.25" customHeight="1">
      <c r="A188" s="5"/>
    </row>
    <row r="189" ht="12.75">
      <c r="B189" s="2" t="s">
        <v>8</v>
      </c>
    </row>
  </sheetData>
  <sheetProtection/>
  <mergeCells count="2">
    <mergeCell ref="A45:G45"/>
    <mergeCell ref="A46:G46"/>
  </mergeCells>
  <printOptions horizontalCentered="1" verticalCentered="1"/>
  <pageMargins left="0.7480314960629921" right="0.7480314960629921" top="0.4724409448818898" bottom="0.7480314960629921" header="0.2755905511811024" footer="0.2755905511811024"/>
  <pageSetup cellComments="asDisplayed" fitToHeight="3" fitToWidth="1" horizontalDpi="600" verticalDpi="600" orientation="landscape" paperSize="9" scale="57" r:id="rId1"/>
  <headerFooter alignWithMargins="0">
    <oddHeader>&amp;R&amp;"Verdana,Bold"&amp;11
</oddHeader>
    <oddFooter>&amp;L&amp;D&amp;C&amp;P&amp;R&amp;D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2016-03-24T19:07:13Z</cp:lastPrinted>
  <dcterms:created xsi:type="dcterms:W3CDTF">2006-04-20T12:59:32Z</dcterms:created>
  <dcterms:modified xsi:type="dcterms:W3CDTF">2016-04-05T11:19:17Z</dcterms:modified>
  <cp:category/>
  <cp:version/>
  <cp:contentType/>
  <cp:contentStatus/>
</cp:coreProperties>
</file>