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'General'!$A$1:$F$130</definedName>
  </definedNames>
  <calcPr fullCalcOnLoad="1"/>
</workbook>
</file>

<file path=xl/sharedStrings.xml><?xml version="1.0" encoding="utf-8"?>
<sst xmlns="http://schemas.openxmlformats.org/spreadsheetml/2006/main" count="203" uniqueCount="163">
  <si>
    <t>PITSTONE PARISH COUNCIL</t>
  </si>
  <si>
    <t>VAT</t>
  </si>
  <si>
    <t>Gross</t>
  </si>
  <si>
    <t>Net</t>
  </si>
  <si>
    <t>TOTAL INCOMINGS</t>
  </si>
  <si>
    <t>dd</t>
  </si>
  <si>
    <t>Amount</t>
  </si>
  <si>
    <t>Invoice Date</t>
  </si>
  <si>
    <t>See attached sheet</t>
  </si>
  <si>
    <t>,</t>
  </si>
  <si>
    <t>Y</t>
  </si>
  <si>
    <t>Eon</t>
  </si>
  <si>
    <t>CNG</t>
  </si>
  <si>
    <t>Summary of those in credit:</t>
  </si>
  <si>
    <t>Company</t>
  </si>
  <si>
    <t>Name</t>
  </si>
  <si>
    <t>Description</t>
  </si>
  <si>
    <t>TOTAL VALUE OF TRANSFERS BETWEEN ACCOUNTS</t>
  </si>
  <si>
    <t xml:space="preserve">Inter-account transfers </t>
  </si>
  <si>
    <t>bacs</t>
  </si>
  <si>
    <t xml:space="preserve">TOTAL OUTGOINGS </t>
  </si>
  <si>
    <t>Amounts not yet invoiced to the parish council/work not yet completed:</t>
  </si>
  <si>
    <t>NatWest</t>
  </si>
  <si>
    <t>Reserve account interest</t>
  </si>
  <si>
    <t>Trans Ref/Chq No</t>
  </si>
  <si>
    <t>auto</t>
  </si>
  <si>
    <t>various</t>
  </si>
  <si>
    <t>All employees + HMRC</t>
  </si>
  <si>
    <t>A J Groom &amp; Son Ltd</t>
  </si>
  <si>
    <t>None</t>
  </si>
  <si>
    <t>South Beds Driving</t>
  </si>
  <si>
    <t>Date of Invoice</t>
  </si>
  <si>
    <t>Invoice/Description</t>
  </si>
  <si>
    <t>Debtors Summary/Overdue Invoices/Income Outstanding:</t>
  </si>
  <si>
    <t>NB:  No changes required this month to the asset register or insurance</t>
  </si>
  <si>
    <t>Amounts not yet due to the parish council:</t>
  </si>
  <si>
    <t>Devolved Services 2016-17</t>
  </si>
  <si>
    <t>Payment due 1/4/16</t>
  </si>
  <si>
    <t>Devolved Services 2017-18</t>
  </si>
  <si>
    <t>Devolved Services 2018-19</t>
  </si>
  <si>
    <t>Hire of pavilion car park</t>
  </si>
  <si>
    <t>S106 account interest</t>
  </si>
  <si>
    <t>Total confidential transactions (salary, expenses &amp; HMRC)</t>
  </si>
  <si>
    <t>Payment due 1/4/17</t>
  </si>
  <si>
    <t>Payment due 1/4/18</t>
  </si>
  <si>
    <t>M F London</t>
  </si>
  <si>
    <t>tbc</t>
  </si>
  <si>
    <t>R Haynes</t>
  </si>
  <si>
    <t>Misc repairs works, uplift of safety matting, playground repairs</t>
  </si>
  <si>
    <t>Valuation Office Agency</t>
  </si>
  <si>
    <t>Insurance valuation of pavilion</t>
  </si>
  <si>
    <t>Ben Hamilton Baillie</t>
  </si>
  <si>
    <t>Highways feasibility study</t>
  </si>
  <si>
    <t>AVDC</t>
  </si>
  <si>
    <t>PI&amp;CU FC</t>
  </si>
  <si>
    <t>AVYFC</t>
  </si>
  <si>
    <t>Tring Town FC</t>
  </si>
  <si>
    <t>JFC</t>
  </si>
  <si>
    <t>Bank Reconciliation &amp; S106 Summary:</t>
  </si>
  <si>
    <t>Opus Energy</t>
  </si>
  <si>
    <t>NOVEMBER 2015 FINANCIAL SUMMARY</t>
  </si>
  <si>
    <t>HMRC</t>
  </si>
  <si>
    <t>VAT Return</t>
  </si>
  <si>
    <t>Wicksteed</t>
  </si>
  <si>
    <t>Replacement rolling log &amp; swing</t>
  </si>
  <si>
    <t>Roderick Wilson</t>
  </si>
  <si>
    <t>Tree works on Recreation Ground and The Crescent</t>
  </si>
  <si>
    <t>Replacement dog bin for allotment path</t>
  </si>
  <si>
    <t>Buckingham Nurseries</t>
  </si>
  <si>
    <t>Replacement Sorbus Magestica</t>
  </si>
  <si>
    <t>John Lowe</t>
  </si>
  <si>
    <t>Planting/staking Sorbus Magestica &amp; removing sign on Recreation Ground</t>
  </si>
  <si>
    <t>Direct debits noted at 26 November 2015 meeting</t>
  </si>
  <si>
    <t>Street lighting 1-31/10/15</t>
  </si>
  <si>
    <t>Gas at pavilion - credit balance of £59.10 so no charge</t>
  </si>
  <si>
    <t>Electricity at pavilion 30/9-30/10/15</t>
  </si>
  <si>
    <t>Anglian Water</t>
  </si>
  <si>
    <t>Water at allotments 29/7-5/11/15 (estimated)</t>
  </si>
  <si>
    <t>Water at pavilion 29/7-5/11/15 (will now apply for sewerage abatement)(estimated)</t>
  </si>
  <si>
    <t>SWARCO Traffic Ltd</t>
  </si>
  <si>
    <t>Annual mVAS maintenance contract</t>
  </si>
  <si>
    <t>Almar (Tring) Ltd</t>
  </si>
  <si>
    <t>PPP printing</t>
  </si>
  <si>
    <t>Toner Giant</t>
  </si>
  <si>
    <t>Toner cartridges -5% discount</t>
  </si>
  <si>
    <t>Community Impact Bucks</t>
  </si>
  <si>
    <t>Final NDP Invoice</t>
  </si>
  <si>
    <t>October youth café</t>
  </si>
  <si>
    <t>November bus shelter cleaning</t>
  </si>
  <si>
    <t>October ground maintenance at pavilion</t>
  </si>
  <si>
    <t>Bucks County Council</t>
  </si>
  <si>
    <t>Last half of Devolved Services payment</t>
  </si>
  <si>
    <t>AVDC Council Tax Support Grant</t>
  </si>
  <si>
    <t>BALC</t>
  </si>
  <si>
    <t>slip 000077</t>
  </si>
  <si>
    <t>P&amp;IU Senior FC</t>
  </si>
  <si>
    <t>September hire of football pitches</t>
  </si>
  <si>
    <t>Hire of pitch space during August and September</t>
  </si>
  <si>
    <t>P&amp;I JFC</t>
  </si>
  <si>
    <t>Hire of football pitches during October</t>
  </si>
  <si>
    <t>P&amp;IUFC Seniors</t>
  </si>
  <si>
    <t>PI&amp;CUFC Sunday</t>
  </si>
  <si>
    <t>Almar</t>
  </si>
  <si>
    <t>Printing of NDP consultation documents and proof village map</t>
  </si>
  <si>
    <t>Reg Porter</t>
  </si>
  <si>
    <t>Hedge cutting and leaf clearing, estimate:</t>
  </si>
  <si>
    <t>CMC Golf Europe Ltd</t>
  </si>
  <si>
    <t>PPP 1115/193</t>
  </si>
  <si>
    <t>Windmill pharmacy</t>
  </si>
  <si>
    <t>PPP 1115/301</t>
  </si>
  <si>
    <t>Travel Expressions</t>
  </si>
  <si>
    <t>PPP 1115/181</t>
  </si>
  <si>
    <t>Jazzercise</t>
  </si>
  <si>
    <t>PPP 1115/168</t>
  </si>
  <si>
    <t>Computamation Services Ltd</t>
  </si>
  <si>
    <t>PPP 1115/056</t>
  </si>
  <si>
    <t>Miramar Design</t>
  </si>
  <si>
    <t>PPP 1115/180</t>
  </si>
  <si>
    <t>Roos</t>
  </si>
  <si>
    <t>PPP 1115/021</t>
  </si>
  <si>
    <t>P E Mead</t>
  </si>
  <si>
    <t>PPP 1115/027</t>
  </si>
  <si>
    <t>Safe &amp; Sound Automotives</t>
  </si>
  <si>
    <t>PPP 1115/030</t>
  </si>
  <si>
    <t>Barry Cato Motor Repairs</t>
  </si>
  <si>
    <t>PPP 1115/032</t>
  </si>
  <si>
    <t>F&amp;W Computers</t>
  </si>
  <si>
    <t>PPP 1115/055</t>
  </si>
  <si>
    <t>Tring Market Auctions</t>
  </si>
  <si>
    <t>PPP 1115/064</t>
  </si>
  <si>
    <t>Marsworth Pre School</t>
  </si>
  <si>
    <t>PPP 1115/067</t>
  </si>
  <si>
    <t>Waterside Café</t>
  </si>
  <si>
    <t>PPP 1115/105</t>
  </si>
  <si>
    <t>Ashbys Chartered Accountants</t>
  </si>
  <si>
    <t>PPP 1115/157</t>
  </si>
  <si>
    <t>One Stop Glazing</t>
  </si>
  <si>
    <t>PPP 1115/159 (includes deduction for previous overpayment)</t>
  </si>
  <si>
    <t>Beacon View Windows</t>
  </si>
  <si>
    <t>PPP 1115/163</t>
  </si>
  <si>
    <t>Vision Nails</t>
  </si>
  <si>
    <t>PPP 1115/169</t>
  </si>
  <si>
    <t>Footworks</t>
  </si>
  <si>
    <t>PPP 1115/179</t>
  </si>
  <si>
    <t>Tring Showstoppers</t>
  </si>
  <si>
    <t>PPP 1115/205</t>
  </si>
  <si>
    <t>The Dog Runner</t>
  </si>
  <si>
    <t>PPP 1115/206</t>
  </si>
  <si>
    <t>The Tyre Changers</t>
  </si>
  <si>
    <t>PPP 1115/208</t>
  </si>
  <si>
    <t>Greensleeves</t>
  </si>
  <si>
    <t>PPP 1115/300</t>
  </si>
  <si>
    <t>chq 300055</t>
  </si>
  <si>
    <t>Klaus Ginda</t>
  </si>
  <si>
    <t>PPP postage</t>
  </si>
  <si>
    <t>slip 000078</t>
  </si>
  <si>
    <t>August hire of football pitches</t>
  </si>
  <si>
    <t>Sorbus Magestica</t>
  </si>
  <si>
    <t>Expenditure from Unity approved for payment on 26 November 2015</t>
  </si>
  <si>
    <t xml:space="preserve">Annual membership </t>
  </si>
  <si>
    <t xml:space="preserve">Receipts received to 26 November 2015, paid into a NatWest account </t>
  </si>
  <si>
    <t>Receipts received to 26 November 2015, paid into Unity account</t>
  </si>
  <si>
    <t>Councillor Induction Course x 2 delegates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</si>
</sst>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?_-;_-@_-"/>
    <numFmt numFmtId="165" formatCode="0.0"/>
    <numFmt numFmtId="166" formatCode="_-&quot;£&quot;* #,##0.0_-;\-&quot;£&quot;* #,##0.0_-;_-&quot;£&quot;* &quot;-&quot;??_-;_-@_-"/>
    <numFmt numFmtId="167" formatCode="_-&quot;£&quot;* #,##0_-;\-&quot;£&quot;* #,##0_-;_-&quot;£&quot;* &quot;-&quot;??_-;_-@_-"/>
    <numFmt numFmtId="168" formatCode="#,##0_ ;\-#,##0\ "/>
    <numFmt numFmtId="169" formatCode="&quot;£&quot;#,##0.0;\-&quot;£&quot;#,##0.0"/>
    <numFmt numFmtId="170" formatCode="[$-809]dd\ mmmm\ yyyy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4" fillId="0" borderId="0" xfId="0" applyNumberFormat="1" applyFont="1" applyBorder="1" applyAlignment="1">
      <alignment horizontal="center" wrapText="1"/>
    </xf>
    <xf numFmtId="44" fontId="4" fillId="0" borderId="0" xfId="44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4" fontId="0" fillId="0" borderId="0" xfId="44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/>
    </xf>
    <xf numFmtId="44" fontId="0" fillId="0" borderId="0" xfId="44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 horizontal="right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4" fontId="4" fillId="0" borderId="0" xfId="44" applyFont="1" applyAlignment="1">
      <alignment horizontal="center" vertical="top"/>
    </xf>
    <xf numFmtId="43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4" fontId="4" fillId="0" borderId="10" xfId="44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44" fontId="0" fillId="0" borderId="11" xfId="44" applyFont="1" applyBorder="1" applyAlignment="1">
      <alignment horizontal="right"/>
    </xf>
    <xf numFmtId="43" fontId="0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3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43" fontId="4" fillId="0" borderId="0" xfId="0" applyNumberFormat="1" applyFont="1" applyBorder="1" applyAlignment="1">
      <alignment/>
    </xf>
    <xf numFmtId="14" fontId="0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44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Fill="1" applyBorder="1" applyAlignment="1" quotePrefix="1">
      <alignment horizontal="center" wrapText="1"/>
    </xf>
    <xf numFmtId="0" fontId="4" fillId="0" borderId="0" xfId="0" applyFont="1" applyAlignment="1">
      <alignment horizontal="center"/>
    </xf>
    <xf numFmtId="44" fontId="4" fillId="0" borderId="0" xfId="44" applyFont="1" applyAlignment="1">
      <alignment/>
    </xf>
    <xf numFmtId="44" fontId="0" fillId="0" borderId="12" xfId="44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43" fontId="4" fillId="0" borderId="0" xfId="0" applyNumberFormat="1" applyFont="1" applyBorder="1" applyAlignment="1">
      <alignment horizontal="center" wrapText="1"/>
    </xf>
    <xf numFmtId="43" fontId="0" fillId="0" borderId="0" xfId="0" applyNumberFormat="1" applyFont="1" applyBorder="1" applyAlignment="1">
      <alignment horizontal="left" wrapText="1"/>
    </xf>
    <xf numFmtId="4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ember%202015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5">
          <cell r="D15">
            <v>13.53</v>
          </cell>
          <cell r="E15">
            <v>1915.4099999999999</v>
          </cell>
          <cell r="F15">
            <v>1928.94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workbookViewId="0" topLeftCell="A97">
      <selection activeCell="C109" sqref="C109"/>
    </sheetView>
  </sheetViews>
  <sheetFormatPr defaultColWidth="9.140625" defaultRowHeight="12.75"/>
  <cols>
    <col min="1" max="1" width="23.7109375" style="1" customWidth="1"/>
    <col min="2" max="2" width="36.421875" style="2" customWidth="1"/>
    <col min="3" max="3" width="80.421875" style="2" customWidth="1"/>
    <col min="4" max="4" width="13.00390625" style="3" customWidth="1"/>
    <col min="5" max="5" width="14.140625" style="3" customWidth="1"/>
    <col min="6" max="6" width="20.8515625" style="3" customWidth="1"/>
    <col min="7" max="7" width="12.28125" style="2" customWidth="1"/>
    <col min="8" max="16384" width="9.140625" style="2" customWidth="1"/>
  </cols>
  <sheetData>
    <row r="1" ht="20.25">
      <c r="C1" s="33" t="s">
        <v>0</v>
      </c>
    </row>
    <row r="2" spans="1:3" ht="20.25">
      <c r="A2" s="1" t="s">
        <v>9</v>
      </c>
      <c r="C2" s="33" t="s">
        <v>60</v>
      </c>
    </row>
    <row r="3" ht="18">
      <c r="C3" s="4"/>
    </row>
    <row r="4" spans="3:6" ht="14.25" customHeight="1">
      <c r="C4" s="13"/>
      <c r="E4" s="14"/>
      <c r="F4" s="14"/>
    </row>
    <row r="5" spans="1:3" ht="18">
      <c r="A5" s="5" t="s">
        <v>158</v>
      </c>
      <c r="C5" s="4"/>
    </row>
    <row r="6" spans="1:3" ht="18">
      <c r="A6" s="5"/>
      <c r="C6" s="4"/>
    </row>
    <row r="7" spans="1:6" ht="12.75">
      <c r="A7" s="23" t="s">
        <v>24</v>
      </c>
      <c r="B7" s="24"/>
      <c r="D7" s="25" t="s">
        <v>1</v>
      </c>
      <c r="E7" s="25" t="s">
        <v>3</v>
      </c>
      <c r="F7" s="25" t="s">
        <v>2</v>
      </c>
    </row>
    <row r="8" ht="12.75">
      <c r="O8" s="2" t="s">
        <v>10</v>
      </c>
    </row>
    <row r="9" spans="1:6" ht="12.75">
      <c r="A9" s="1" t="s">
        <v>26</v>
      </c>
      <c r="B9" s="2" t="s">
        <v>27</v>
      </c>
      <c r="C9" s="17" t="s">
        <v>42</v>
      </c>
      <c r="D9" s="3">
        <f>'[1]Confidential'!$D$15</f>
        <v>13.53</v>
      </c>
      <c r="E9" s="3">
        <f>'[1]Confidential'!$E$15</f>
        <v>1915.4099999999999</v>
      </c>
      <c r="F9" s="3">
        <f>'[1]Confidential'!$F$15</f>
        <v>1928.94</v>
      </c>
    </row>
    <row r="10" spans="1:6" ht="12.75">
      <c r="A10" s="1">
        <v>265785293</v>
      </c>
      <c r="B10" s="2" t="s">
        <v>79</v>
      </c>
      <c r="C10" s="17" t="s">
        <v>80</v>
      </c>
      <c r="D10" s="3">
        <v>37.4</v>
      </c>
      <c r="E10" s="3">
        <v>187</v>
      </c>
      <c r="F10" s="3">
        <v>224.4</v>
      </c>
    </row>
    <row r="11" spans="1:6" ht="12.75">
      <c r="A11" s="1">
        <v>726073407</v>
      </c>
      <c r="B11" s="2" t="s">
        <v>81</v>
      </c>
      <c r="C11" s="17" t="s">
        <v>82</v>
      </c>
      <c r="E11" s="3">
        <v>890</v>
      </c>
      <c r="F11" s="3">
        <v>890</v>
      </c>
    </row>
    <row r="12" spans="1:6" ht="12.75">
      <c r="A12" s="1">
        <v>919710640</v>
      </c>
      <c r="B12" s="2" t="s">
        <v>83</v>
      </c>
      <c r="C12" s="17" t="s">
        <v>84</v>
      </c>
      <c r="D12" s="3">
        <v>48.76</v>
      </c>
      <c r="E12" s="3">
        <v>243.79</v>
      </c>
      <c r="F12" s="3">
        <v>292.55</v>
      </c>
    </row>
    <row r="13" spans="1:6" ht="12.75">
      <c r="A13" s="1">
        <v>804400886</v>
      </c>
      <c r="B13" s="2" t="s">
        <v>85</v>
      </c>
      <c r="C13" s="17" t="s">
        <v>86</v>
      </c>
      <c r="D13" s="3">
        <v>755.83</v>
      </c>
      <c r="E13" s="3">
        <v>3779.17</v>
      </c>
      <c r="F13" s="3">
        <v>4535</v>
      </c>
    </row>
    <row r="14" spans="1:6" ht="12.75">
      <c r="A14" s="1">
        <v>250167873</v>
      </c>
      <c r="B14" s="2" t="s">
        <v>55</v>
      </c>
      <c r="C14" s="17" t="s">
        <v>87</v>
      </c>
      <c r="E14" s="3">
        <v>428.69</v>
      </c>
      <c r="F14" s="3">
        <v>428.69</v>
      </c>
    </row>
    <row r="15" spans="1:6" ht="12.75">
      <c r="A15" s="1">
        <v>602208042</v>
      </c>
      <c r="B15" s="2" t="s">
        <v>47</v>
      </c>
      <c r="C15" s="17" t="s">
        <v>88</v>
      </c>
      <c r="E15" s="3">
        <v>45</v>
      </c>
      <c r="F15" s="3">
        <v>45</v>
      </c>
    </row>
    <row r="16" spans="1:6" ht="12.75">
      <c r="A16" s="1">
        <v>727815985</v>
      </c>
      <c r="B16" s="2" t="s">
        <v>28</v>
      </c>
      <c r="C16" s="17" t="s">
        <v>89</v>
      </c>
      <c r="D16" s="3">
        <v>149</v>
      </c>
      <c r="E16" s="3">
        <v>745</v>
      </c>
      <c r="F16" s="3">
        <v>894</v>
      </c>
    </row>
    <row r="17" spans="1:6" ht="12.75">
      <c r="A17" s="1">
        <v>980144382</v>
      </c>
      <c r="B17" s="2" t="s">
        <v>85</v>
      </c>
      <c r="C17" s="17" t="s">
        <v>159</v>
      </c>
      <c r="E17" s="3">
        <v>50</v>
      </c>
      <c r="F17" s="3">
        <v>50</v>
      </c>
    </row>
    <row r="18" spans="1:6" ht="12.75">
      <c r="A18" s="1" t="s">
        <v>152</v>
      </c>
      <c r="B18" s="2" t="s">
        <v>153</v>
      </c>
      <c r="C18" s="17" t="s">
        <v>154</v>
      </c>
      <c r="E18" s="3">
        <v>4.44</v>
      </c>
      <c r="F18" s="3">
        <v>4.44</v>
      </c>
    </row>
    <row r="19" spans="1:6" ht="12.75">
      <c r="A19" s="1">
        <v>873836300</v>
      </c>
      <c r="B19" s="2" t="s">
        <v>68</v>
      </c>
      <c r="C19" s="17" t="s">
        <v>157</v>
      </c>
      <c r="D19" s="3">
        <v>16.16</v>
      </c>
      <c r="E19" s="3">
        <v>80.83</v>
      </c>
      <c r="F19" s="3">
        <v>96.99</v>
      </c>
    </row>
    <row r="20" spans="1:6" ht="12.75">
      <c r="A20" s="6"/>
      <c r="B20" s="6"/>
      <c r="C20" s="6"/>
      <c r="D20" s="6"/>
      <c r="E20" s="6"/>
      <c r="F20" s="6"/>
    </row>
    <row r="21" spans="1:3" ht="18">
      <c r="A21" s="5" t="s">
        <v>72</v>
      </c>
      <c r="C21" s="34"/>
    </row>
    <row r="22" spans="3:6" ht="12.75">
      <c r="C22" s="26"/>
      <c r="F22" s="7"/>
    </row>
    <row r="23" spans="1:6" ht="12.75">
      <c r="A23" s="1" t="s">
        <v>5</v>
      </c>
      <c r="B23" s="2" t="s">
        <v>11</v>
      </c>
      <c r="C23" s="2" t="s">
        <v>73</v>
      </c>
      <c r="D23" s="3">
        <v>66.43</v>
      </c>
      <c r="E23" s="3">
        <v>332.13</v>
      </c>
      <c r="F23" s="3">
        <v>398.56</v>
      </c>
    </row>
    <row r="24" spans="1:6" ht="12.75">
      <c r="A24" s="1" t="s">
        <v>5</v>
      </c>
      <c r="B24" s="2" t="s">
        <v>12</v>
      </c>
      <c r="C24" s="13" t="s">
        <v>74</v>
      </c>
      <c r="D24" s="3">
        <v>0</v>
      </c>
      <c r="E24" s="3">
        <v>0</v>
      </c>
      <c r="F24" s="3">
        <v>0</v>
      </c>
    </row>
    <row r="25" spans="1:6" ht="12.75">
      <c r="A25" s="1" t="s">
        <v>5</v>
      </c>
      <c r="B25" s="2" t="s">
        <v>59</v>
      </c>
      <c r="C25" s="13" t="s">
        <v>75</v>
      </c>
      <c r="D25" s="3">
        <v>2.14</v>
      </c>
      <c r="E25" s="3">
        <v>42.9</v>
      </c>
      <c r="F25" s="3">
        <v>45.04</v>
      </c>
    </row>
    <row r="26" spans="1:6" ht="12.75">
      <c r="A26" s="1" t="s">
        <v>5</v>
      </c>
      <c r="B26" s="2" t="s">
        <v>76</v>
      </c>
      <c r="C26" s="13" t="s">
        <v>78</v>
      </c>
      <c r="D26" s="3">
        <v>0</v>
      </c>
      <c r="E26" s="3">
        <v>464.33</v>
      </c>
      <c r="F26" s="3">
        <v>464.33</v>
      </c>
    </row>
    <row r="27" spans="1:6" ht="12.75">
      <c r="A27" s="1" t="s">
        <v>5</v>
      </c>
      <c r="B27" s="2" t="s">
        <v>76</v>
      </c>
      <c r="C27" s="13" t="s">
        <v>77</v>
      </c>
      <c r="D27" s="3">
        <v>0</v>
      </c>
      <c r="E27" s="3">
        <v>100.39</v>
      </c>
      <c r="F27" s="3">
        <v>100.39</v>
      </c>
    </row>
    <row r="29" spans="3:6" ht="13.5" thickBot="1">
      <c r="C29" s="35" t="s">
        <v>20</v>
      </c>
      <c r="D29" s="36">
        <f>SUM(D9:D27)</f>
        <v>1089.25</v>
      </c>
      <c r="E29" s="36">
        <f>SUM(E9:E27)</f>
        <v>9309.079999999998</v>
      </c>
      <c r="F29" s="36">
        <f>SUM(F9:F27)</f>
        <v>10398.33</v>
      </c>
    </row>
    <row r="30" spans="3:6" ht="13.5" thickTop="1">
      <c r="C30" s="37"/>
      <c r="F30" s="7"/>
    </row>
    <row r="31" spans="1:6" ht="12.75">
      <c r="A31" s="47" t="s">
        <v>34</v>
      </c>
      <c r="B31" s="47"/>
      <c r="C31" s="47"/>
      <c r="D31" s="47"/>
      <c r="E31" s="47"/>
      <c r="F31" s="47"/>
    </row>
    <row r="32" spans="1:6" ht="12.75">
      <c r="A32" s="48"/>
      <c r="B32" s="48"/>
      <c r="C32" s="48"/>
      <c r="D32" s="48"/>
      <c r="E32" s="48"/>
      <c r="F32" s="48"/>
    </row>
    <row r="33" spans="1:3" ht="18.75" customHeight="1">
      <c r="A33" s="5" t="s">
        <v>18</v>
      </c>
      <c r="C33" s="4"/>
    </row>
    <row r="34" spans="1:3" ht="18">
      <c r="A34" s="5"/>
      <c r="C34" s="4"/>
    </row>
    <row r="35" spans="1:3" ht="12.75">
      <c r="A35" s="38" t="s">
        <v>29</v>
      </c>
      <c r="C35" s="17"/>
    </row>
    <row r="36" spans="3:6" ht="13.5" thickBot="1">
      <c r="C36" s="35" t="s">
        <v>17</v>
      </c>
      <c r="F36" s="36">
        <f>SUM(F35:F35)</f>
        <v>0</v>
      </c>
    </row>
    <row r="37" spans="1:6" ht="14.25" customHeight="1" thickTop="1">
      <c r="A37" s="32"/>
      <c r="B37" s="32"/>
      <c r="C37" s="32"/>
      <c r="D37" s="32"/>
      <c r="E37" s="32"/>
      <c r="F37" s="32"/>
    </row>
    <row r="38" spans="1:6" ht="45" customHeight="1">
      <c r="A38" s="39" t="s">
        <v>160</v>
      </c>
      <c r="C38" s="8"/>
      <c r="D38" s="40" t="s">
        <v>1</v>
      </c>
      <c r="E38" s="40" t="s">
        <v>3</v>
      </c>
      <c r="F38" s="40" t="s">
        <v>2</v>
      </c>
    </row>
    <row r="39" ht="13.5" customHeight="1"/>
    <row r="40" spans="1:6" ht="12.75">
      <c r="A40" s="41" t="s">
        <v>25</v>
      </c>
      <c r="B40" s="2" t="s">
        <v>22</v>
      </c>
      <c r="C40" s="2" t="s">
        <v>23</v>
      </c>
      <c r="E40" s="3">
        <v>3.26</v>
      </c>
      <c r="F40" s="3">
        <v>3.26</v>
      </c>
    </row>
    <row r="41" spans="1:6" ht="12.75">
      <c r="A41" s="41" t="s">
        <v>25</v>
      </c>
      <c r="B41" s="2" t="s">
        <v>22</v>
      </c>
      <c r="C41" s="2" t="s">
        <v>41</v>
      </c>
      <c r="E41" s="3">
        <v>1.06</v>
      </c>
      <c r="F41" s="3">
        <v>1.06</v>
      </c>
    </row>
    <row r="42" spans="1:6" s="11" customFormat="1" ht="12.75" customHeight="1">
      <c r="A42" s="27"/>
      <c r="B42" s="9"/>
      <c r="C42" s="9"/>
      <c r="D42" s="10"/>
      <c r="E42" s="10"/>
      <c r="F42" s="10"/>
    </row>
    <row r="43" spans="1:6" s="11" customFormat="1" ht="13.5" customHeight="1" thickBot="1">
      <c r="A43" s="27"/>
      <c r="D43" s="36">
        <f>SUM(D40:D42)</f>
        <v>0</v>
      </c>
      <c r="E43" s="36">
        <f>SUM(E40:E42)</f>
        <v>4.32</v>
      </c>
      <c r="F43" s="36">
        <f>SUM(F40:F42)</f>
        <v>4.32</v>
      </c>
    </row>
    <row r="44" spans="1:6" s="11" customFormat="1" ht="13.5" customHeight="1" thickTop="1">
      <c r="A44" s="27"/>
      <c r="D44" s="10"/>
      <c r="E44" s="10"/>
      <c r="F44" s="10"/>
    </row>
    <row r="45" spans="3:6" s="11" customFormat="1" ht="13.5" customHeight="1">
      <c r="C45" s="8"/>
      <c r="E45" s="10"/>
      <c r="F45" s="7"/>
    </row>
    <row r="46" spans="1:6" ht="18">
      <c r="A46" s="39" t="s">
        <v>161</v>
      </c>
      <c r="C46" s="8"/>
      <c r="D46" s="40" t="s">
        <v>1</v>
      </c>
      <c r="E46" s="40" t="s">
        <v>3</v>
      </c>
      <c r="F46" s="40" t="s">
        <v>2</v>
      </c>
    </row>
    <row r="47" ht="13.5" customHeight="1"/>
    <row r="48" spans="1:6" ht="12.75">
      <c r="A48" s="41" t="s">
        <v>19</v>
      </c>
      <c r="B48" s="2" t="s">
        <v>30</v>
      </c>
      <c r="C48" s="13" t="s">
        <v>40</v>
      </c>
      <c r="E48" s="3">
        <v>40</v>
      </c>
      <c r="F48" s="3">
        <v>40</v>
      </c>
    </row>
    <row r="49" spans="1:6" ht="12.75">
      <c r="A49" s="41" t="s">
        <v>19</v>
      </c>
      <c r="B49" s="2" t="s">
        <v>90</v>
      </c>
      <c r="C49" s="2" t="s">
        <v>91</v>
      </c>
      <c r="E49" s="3">
        <v>2207.51</v>
      </c>
      <c r="F49" s="3">
        <v>2207.51</v>
      </c>
    </row>
    <row r="50" spans="1:6" ht="12.75">
      <c r="A50" s="42" t="s">
        <v>94</v>
      </c>
      <c r="B50" s="2" t="s">
        <v>95</v>
      </c>
      <c r="C50" s="2" t="s">
        <v>96</v>
      </c>
      <c r="D50" s="3">
        <v>18.4</v>
      </c>
      <c r="E50" s="3">
        <v>92</v>
      </c>
      <c r="F50" s="3">
        <v>110.4</v>
      </c>
    </row>
    <row r="51" spans="1:6" ht="12.75">
      <c r="A51" s="42" t="s">
        <v>94</v>
      </c>
      <c r="B51" s="2" t="s">
        <v>57</v>
      </c>
      <c r="C51" s="2" t="s">
        <v>97</v>
      </c>
      <c r="D51" s="3">
        <v>108.8</v>
      </c>
      <c r="E51" s="3">
        <v>544</v>
      </c>
      <c r="F51" s="3">
        <v>652.8</v>
      </c>
    </row>
    <row r="52" spans="1:6" ht="12.75">
      <c r="A52" s="42" t="s">
        <v>94</v>
      </c>
      <c r="B52" s="2" t="s">
        <v>54</v>
      </c>
      <c r="C52" s="2" t="s">
        <v>96</v>
      </c>
      <c r="D52" s="3">
        <v>20</v>
      </c>
      <c r="E52" s="3">
        <v>100</v>
      </c>
      <c r="F52" s="3">
        <v>120</v>
      </c>
    </row>
    <row r="53" spans="1:6" ht="12.75">
      <c r="A53" s="30" t="s">
        <v>19</v>
      </c>
      <c r="B53" s="2" t="s">
        <v>61</v>
      </c>
      <c r="C53" s="2" t="s">
        <v>62</v>
      </c>
      <c r="D53" s="3">
        <v>3784.84</v>
      </c>
      <c r="F53" s="3">
        <v>3784.84</v>
      </c>
    </row>
    <row r="54" spans="1:6" ht="12.75">
      <c r="A54" s="30" t="s">
        <v>94</v>
      </c>
      <c r="B54" s="2" t="s">
        <v>106</v>
      </c>
      <c r="C54" s="2" t="s">
        <v>107</v>
      </c>
      <c r="D54" s="3">
        <v>4.08</v>
      </c>
      <c r="E54" s="3">
        <v>20.42</v>
      </c>
      <c r="F54" s="3">
        <v>24.5</v>
      </c>
    </row>
    <row r="55" spans="1:6" ht="12.75">
      <c r="A55" s="30" t="s">
        <v>19</v>
      </c>
      <c r="B55" s="2" t="s">
        <v>108</v>
      </c>
      <c r="C55" s="2" t="s">
        <v>109</v>
      </c>
      <c r="D55" s="3">
        <v>5</v>
      </c>
      <c r="E55" s="3">
        <v>25</v>
      </c>
      <c r="F55" s="3">
        <v>30</v>
      </c>
    </row>
    <row r="56" spans="1:6" ht="12.75">
      <c r="A56" s="30" t="s">
        <v>19</v>
      </c>
      <c r="B56" s="2" t="s">
        <v>110</v>
      </c>
      <c r="C56" s="2" t="s">
        <v>111</v>
      </c>
      <c r="D56" s="3">
        <v>8</v>
      </c>
      <c r="E56" s="3">
        <v>40</v>
      </c>
      <c r="F56" s="3">
        <v>48</v>
      </c>
    </row>
    <row r="57" spans="1:6" ht="12.75">
      <c r="A57" s="30" t="s">
        <v>19</v>
      </c>
      <c r="B57" s="2" t="s">
        <v>112</v>
      </c>
      <c r="C57" s="2" t="s">
        <v>113</v>
      </c>
      <c r="D57" s="3">
        <v>15.52</v>
      </c>
      <c r="E57" s="3">
        <v>77.6</v>
      </c>
      <c r="F57" s="3">
        <v>93.12</v>
      </c>
    </row>
    <row r="58" spans="1:6" ht="12.75">
      <c r="A58" s="30" t="s">
        <v>19</v>
      </c>
      <c r="B58" s="2" t="s">
        <v>114</v>
      </c>
      <c r="C58" s="2" t="s">
        <v>115</v>
      </c>
      <c r="D58" s="3">
        <v>15.52</v>
      </c>
      <c r="E58" s="3">
        <v>77.6</v>
      </c>
      <c r="F58" s="3">
        <v>93.12</v>
      </c>
    </row>
    <row r="59" spans="1:6" ht="12.75">
      <c r="A59" s="30" t="s">
        <v>19</v>
      </c>
      <c r="B59" s="2" t="s">
        <v>116</v>
      </c>
      <c r="C59" s="2" t="s">
        <v>117</v>
      </c>
      <c r="D59" s="3">
        <v>4.08</v>
      </c>
      <c r="E59" s="3">
        <v>20.42</v>
      </c>
      <c r="F59" s="3">
        <v>24.5</v>
      </c>
    </row>
    <row r="60" spans="1:6" ht="12.75">
      <c r="A60" s="30" t="s">
        <v>155</v>
      </c>
      <c r="B60" s="2" t="s">
        <v>56</v>
      </c>
      <c r="C60" s="2" t="s">
        <v>156</v>
      </c>
      <c r="D60" s="3">
        <v>20</v>
      </c>
      <c r="E60" s="3">
        <v>100</v>
      </c>
      <c r="F60" s="3">
        <v>120</v>
      </c>
    </row>
    <row r="61" ht="12.75">
      <c r="A61" s="30"/>
    </row>
    <row r="62" spans="4:6" ht="13.5" customHeight="1" thickBot="1">
      <c r="D62" s="36">
        <f>SUM(D48:D61)</f>
        <v>4004.24</v>
      </c>
      <c r="E62" s="36">
        <f>SUM(E48:E61)</f>
        <v>3344.55</v>
      </c>
      <c r="F62" s="36">
        <f>SUM(F48:F61)</f>
        <v>7348.79</v>
      </c>
    </row>
    <row r="63" ht="13.5" customHeight="1" thickTop="1"/>
    <row r="64" spans="1:6" s="11" customFormat="1" ht="12.75">
      <c r="A64" s="18"/>
      <c r="B64" s="9"/>
      <c r="C64" s="9"/>
      <c r="D64" s="19"/>
      <c r="E64" s="19"/>
      <c r="F64" s="20"/>
    </row>
    <row r="65" spans="3:6" ht="13.5" thickBot="1">
      <c r="C65" s="28" t="s">
        <v>4</v>
      </c>
      <c r="D65" s="29">
        <f>D62+D43</f>
        <v>4004.24</v>
      </c>
      <c r="E65" s="29">
        <f>E62+E43</f>
        <v>3348.8700000000003</v>
      </c>
      <c r="F65" s="29">
        <f>F62+F43</f>
        <v>7353.11</v>
      </c>
    </row>
    <row r="66" ht="13.5" thickTop="1"/>
    <row r="67" spans="1:3" ht="12.75">
      <c r="A67" s="12"/>
      <c r="C67" s="8"/>
    </row>
    <row r="69" ht="18">
      <c r="A69" s="5" t="s">
        <v>33</v>
      </c>
    </row>
    <row r="71" spans="1:6" s="21" customFormat="1" ht="12.75">
      <c r="A71" s="43" t="s">
        <v>31</v>
      </c>
      <c r="B71" s="21" t="s">
        <v>15</v>
      </c>
      <c r="C71" s="21" t="s">
        <v>32</v>
      </c>
      <c r="D71" s="44" t="s">
        <v>1</v>
      </c>
      <c r="E71" s="44" t="s">
        <v>3</v>
      </c>
      <c r="F71" s="44" t="s">
        <v>2</v>
      </c>
    </row>
    <row r="72" ht="12.75">
      <c r="A72" s="30"/>
    </row>
    <row r="73" spans="1:6" ht="12.75">
      <c r="A73" s="30">
        <v>42324</v>
      </c>
      <c r="B73" s="2" t="s">
        <v>98</v>
      </c>
      <c r="C73" s="2" t="s">
        <v>99</v>
      </c>
      <c r="D73" s="3">
        <v>80.6</v>
      </c>
      <c r="E73" s="3">
        <v>403</v>
      </c>
      <c r="F73" s="3">
        <v>483.6</v>
      </c>
    </row>
    <row r="74" spans="1:6" ht="12.75">
      <c r="A74" s="30">
        <v>42324</v>
      </c>
      <c r="B74" s="2" t="s">
        <v>100</v>
      </c>
      <c r="C74" s="2" t="s">
        <v>99</v>
      </c>
      <c r="D74" s="3">
        <v>40.2</v>
      </c>
      <c r="E74" s="3">
        <v>201</v>
      </c>
      <c r="F74" s="3">
        <v>241.2</v>
      </c>
    </row>
    <row r="75" spans="1:6" ht="12.75">
      <c r="A75" s="30">
        <v>42324</v>
      </c>
      <c r="B75" s="2" t="s">
        <v>101</v>
      </c>
      <c r="C75" s="2" t="s">
        <v>99</v>
      </c>
      <c r="D75" s="3">
        <v>5</v>
      </c>
      <c r="E75" s="3">
        <v>25</v>
      </c>
      <c r="F75" s="3">
        <v>30</v>
      </c>
    </row>
    <row r="76" spans="1:6" ht="12.75">
      <c r="A76" s="30">
        <v>42319</v>
      </c>
      <c r="B76" s="2" t="s">
        <v>118</v>
      </c>
      <c r="C76" s="2" t="s">
        <v>119</v>
      </c>
      <c r="D76" s="3">
        <v>30.72</v>
      </c>
      <c r="E76" s="3">
        <v>153.6</v>
      </c>
      <c r="F76" s="3">
        <v>184.32</v>
      </c>
    </row>
    <row r="77" spans="1:6" ht="12.75">
      <c r="A77" s="30">
        <v>42319</v>
      </c>
      <c r="B77" s="2" t="s">
        <v>120</v>
      </c>
      <c r="C77" s="2" t="s">
        <v>121</v>
      </c>
      <c r="D77" s="3">
        <v>8.87</v>
      </c>
      <c r="E77" s="3">
        <v>44.35</v>
      </c>
      <c r="F77" s="3">
        <v>53.22</v>
      </c>
    </row>
    <row r="78" spans="1:6" ht="12.75">
      <c r="A78" s="30">
        <v>42319</v>
      </c>
      <c r="B78" s="2" t="s">
        <v>122</v>
      </c>
      <c r="C78" s="2" t="s">
        <v>123</v>
      </c>
      <c r="D78" s="3">
        <v>30.72</v>
      </c>
      <c r="E78" s="3">
        <v>153.6</v>
      </c>
      <c r="F78" s="3">
        <v>184.32</v>
      </c>
    </row>
    <row r="79" spans="1:6" ht="12.75">
      <c r="A79" s="30">
        <v>42319</v>
      </c>
      <c r="B79" s="2" t="s">
        <v>124</v>
      </c>
      <c r="C79" s="2" t="s">
        <v>125</v>
      </c>
      <c r="D79" s="3">
        <v>2.33</v>
      </c>
      <c r="E79" s="3">
        <v>11.67</v>
      </c>
      <c r="F79" s="3">
        <v>14</v>
      </c>
    </row>
    <row r="80" spans="1:6" ht="12.75">
      <c r="A80" s="30">
        <v>42319</v>
      </c>
      <c r="B80" s="2" t="s">
        <v>126</v>
      </c>
      <c r="C80" s="2" t="s">
        <v>127</v>
      </c>
      <c r="D80" s="3">
        <v>8.87</v>
      </c>
      <c r="E80" s="3">
        <v>44.35</v>
      </c>
      <c r="F80" s="3">
        <v>53.22</v>
      </c>
    </row>
    <row r="81" spans="1:6" ht="12.75">
      <c r="A81" s="30">
        <v>42319</v>
      </c>
      <c r="B81" s="2" t="s">
        <v>128</v>
      </c>
      <c r="C81" s="2" t="s">
        <v>129</v>
      </c>
      <c r="D81" s="3">
        <v>8.08</v>
      </c>
      <c r="E81" s="3">
        <v>40.42</v>
      </c>
      <c r="F81" s="3">
        <v>48.5</v>
      </c>
    </row>
    <row r="82" spans="1:6" ht="12.75">
      <c r="A82" s="30">
        <v>42319</v>
      </c>
      <c r="B82" s="2" t="s">
        <v>130</v>
      </c>
      <c r="C82" s="2" t="s">
        <v>131</v>
      </c>
      <c r="D82" s="3">
        <v>4.08</v>
      </c>
      <c r="E82" s="3">
        <v>20.42</v>
      </c>
      <c r="F82" s="3">
        <v>24.5</v>
      </c>
    </row>
    <row r="83" spans="1:6" ht="12.75">
      <c r="A83" s="30">
        <v>42319</v>
      </c>
      <c r="B83" s="2" t="s">
        <v>132</v>
      </c>
      <c r="C83" s="2" t="s">
        <v>133</v>
      </c>
      <c r="D83" s="3">
        <v>4.08</v>
      </c>
      <c r="E83" s="3">
        <v>20.42</v>
      </c>
      <c r="F83" s="3">
        <v>24.5</v>
      </c>
    </row>
    <row r="84" spans="1:6" ht="12.75">
      <c r="A84" s="30">
        <v>42319</v>
      </c>
      <c r="B84" s="2" t="s">
        <v>134</v>
      </c>
      <c r="C84" s="2" t="s">
        <v>135</v>
      </c>
      <c r="D84" s="3">
        <v>4.08</v>
      </c>
      <c r="E84" s="3">
        <v>20.42</v>
      </c>
      <c r="F84" s="3">
        <v>24.5</v>
      </c>
    </row>
    <row r="85" spans="1:6" ht="12.75">
      <c r="A85" s="30">
        <v>42319</v>
      </c>
      <c r="B85" s="2" t="s">
        <v>136</v>
      </c>
      <c r="C85" s="2" t="s">
        <v>137</v>
      </c>
      <c r="D85" s="3">
        <v>3.92</v>
      </c>
      <c r="E85" s="3">
        <v>19.58</v>
      </c>
      <c r="F85" s="3">
        <v>23.5</v>
      </c>
    </row>
    <row r="86" spans="1:6" ht="12.75">
      <c r="A86" s="30">
        <v>42319</v>
      </c>
      <c r="B86" s="2" t="s">
        <v>138</v>
      </c>
      <c r="C86" s="2" t="s">
        <v>139</v>
      </c>
      <c r="D86" s="3">
        <v>8.08</v>
      </c>
      <c r="E86" s="3">
        <v>40.42</v>
      </c>
      <c r="F86" s="3">
        <v>48.5</v>
      </c>
    </row>
    <row r="87" spans="1:6" ht="12.75">
      <c r="A87" s="30">
        <v>42319</v>
      </c>
      <c r="B87" s="2" t="s">
        <v>140</v>
      </c>
      <c r="C87" s="2" t="s">
        <v>141</v>
      </c>
      <c r="D87" s="3">
        <v>4.08</v>
      </c>
      <c r="E87" s="3">
        <v>20.42</v>
      </c>
      <c r="F87" s="3">
        <v>24.5</v>
      </c>
    </row>
    <row r="88" spans="1:6" ht="12.75">
      <c r="A88" s="30">
        <v>42319</v>
      </c>
      <c r="B88" s="2" t="s">
        <v>142</v>
      </c>
      <c r="C88" s="2" t="s">
        <v>143</v>
      </c>
      <c r="D88" s="3">
        <v>2.33</v>
      </c>
      <c r="E88" s="3">
        <v>11.67</v>
      </c>
      <c r="F88" s="3">
        <v>14</v>
      </c>
    </row>
    <row r="89" spans="1:6" ht="12.75">
      <c r="A89" s="30">
        <v>42319</v>
      </c>
      <c r="B89" s="2" t="s">
        <v>144</v>
      </c>
      <c r="C89" s="2" t="s">
        <v>145</v>
      </c>
      <c r="D89" s="3">
        <v>2.33</v>
      </c>
      <c r="E89" s="3">
        <v>11.67</v>
      </c>
      <c r="F89" s="3">
        <v>14</v>
      </c>
    </row>
    <row r="90" spans="1:6" ht="12.75">
      <c r="A90" s="30">
        <v>42319</v>
      </c>
      <c r="B90" s="2" t="s">
        <v>146</v>
      </c>
      <c r="C90" s="2" t="s">
        <v>147</v>
      </c>
      <c r="D90" s="3">
        <v>2.33</v>
      </c>
      <c r="E90" s="3">
        <v>11.67</v>
      </c>
      <c r="F90" s="3">
        <v>14</v>
      </c>
    </row>
    <row r="91" spans="1:6" ht="12.75">
      <c r="A91" s="30">
        <v>42319</v>
      </c>
      <c r="B91" s="2" t="s">
        <v>148</v>
      </c>
      <c r="C91" s="2" t="s">
        <v>149</v>
      </c>
      <c r="D91" s="3">
        <v>2.33</v>
      </c>
      <c r="E91" s="3">
        <v>11.67</v>
      </c>
      <c r="F91" s="3">
        <v>14</v>
      </c>
    </row>
    <row r="92" spans="1:6" ht="12.75">
      <c r="A92" s="30">
        <v>42319</v>
      </c>
      <c r="B92" s="2" t="s">
        <v>150</v>
      </c>
      <c r="C92" s="2" t="s">
        <v>151</v>
      </c>
      <c r="D92" s="3">
        <v>5</v>
      </c>
      <c r="E92" s="3">
        <v>25</v>
      </c>
      <c r="F92" s="3">
        <v>30</v>
      </c>
    </row>
    <row r="94" spans="3:6" ht="13.5" thickBot="1">
      <c r="C94" s="49"/>
      <c r="D94" s="36">
        <f>SUM(D72:D93)</f>
        <v>258.0300000000001</v>
      </c>
      <c r="E94" s="36">
        <f>SUM(E72:E93)</f>
        <v>1290.3500000000006</v>
      </c>
      <c r="F94" s="36">
        <f>SUM(F72:F93)</f>
        <v>1548.3799999999999</v>
      </c>
    </row>
    <row r="95" ht="30" customHeight="1" thickTop="1"/>
    <row r="96" ht="18">
      <c r="A96" s="5" t="s">
        <v>13</v>
      </c>
    </row>
    <row r="97" ht="12.75" customHeight="1"/>
    <row r="98" spans="1:6" s="21" customFormat="1" ht="12.75" customHeight="1">
      <c r="A98" s="43"/>
      <c r="B98" s="21" t="s">
        <v>16</v>
      </c>
      <c r="C98" s="21" t="s">
        <v>14</v>
      </c>
      <c r="D98" s="22" t="s">
        <v>6</v>
      </c>
      <c r="E98" s="22" t="s">
        <v>7</v>
      </c>
      <c r="F98" s="44"/>
    </row>
    <row r="99" spans="2:5" ht="12.75" customHeight="1">
      <c r="B99" s="2" t="s">
        <v>29</v>
      </c>
      <c r="D99" s="45">
        <v>0</v>
      </c>
      <c r="E99" s="46"/>
    </row>
    <row r="100" ht="12.75" customHeight="1">
      <c r="D100" s="3">
        <f>SUM(D99:D99)</f>
        <v>0</v>
      </c>
    </row>
    <row r="101" ht="28.5" customHeight="1"/>
    <row r="102" ht="19.5" customHeight="1">
      <c r="A102" s="5" t="s">
        <v>21</v>
      </c>
    </row>
    <row r="103" ht="12.75" customHeight="1"/>
    <row r="104" spans="2:4" ht="12.75" customHeight="1">
      <c r="B104" s="21" t="s">
        <v>16</v>
      </c>
      <c r="C104" s="21" t="s">
        <v>15</v>
      </c>
      <c r="D104" s="22" t="s">
        <v>6</v>
      </c>
    </row>
    <row r="105" spans="2:4" ht="13.5" customHeight="1">
      <c r="B105" s="2" t="s">
        <v>45</v>
      </c>
      <c r="C105" s="13" t="s">
        <v>48</v>
      </c>
      <c r="D105" s="14" t="s">
        <v>46</v>
      </c>
    </row>
    <row r="106" spans="2:4" ht="13.5" customHeight="1">
      <c r="B106" s="2" t="s">
        <v>49</v>
      </c>
      <c r="C106" s="13" t="s">
        <v>50</v>
      </c>
      <c r="D106" s="14">
        <v>200</v>
      </c>
    </row>
    <row r="107" spans="2:4" ht="13.5" customHeight="1">
      <c r="B107" s="2" t="s">
        <v>51</v>
      </c>
      <c r="C107" s="13" t="s">
        <v>52</v>
      </c>
      <c r="D107" s="14">
        <v>8550</v>
      </c>
    </row>
    <row r="108" spans="2:4" ht="13.5" customHeight="1">
      <c r="B108" s="2" t="s">
        <v>63</v>
      </c>
      <c r="C108" s="13" t="s">
        <v>64</v>
      </c>
      <c r="D108" s="14">
        <v>2008.14</v>
      </c>
    </row>
    <row r="109" spans="2:4" ht="13.5" customHeight="1">
      <c r="B109" s="2" t="s">
        <v>65</v>
      </c>
      <c r="C109" s="13" t="s">
        <v>66</v>
      </c>
      <c r="D109" s="14">
        <v>2375</v>
      </c>
    </row>
    <row r="110" spans="2:4" ht="13.5" customHeight="1">
      <c r="B110" s="2" t="s">
        <v>53</v>
      </c>
      <c r="C110" s="13" t="s">
        <v>67</v>
      </c>
      <c r="D110" s="14">
        <v>250</v>
      </c>
    </row>
    <row r="111" spans="2:4" ht="13.5" customHeight="1">
      <c r="B111" s="2" t="s">
        <v>68</v>
      </c>
      <c r="C111" s="13" t="s">
        <v>69</v>
      </c>
      <c r="D111" s="14">
        <f>76.99+20</f>
        <v>96.99</v>
      </c>
    </row>
    <row r="112" spans="2:4" ht="13.5" customHeight="1">
      <c r="B112" s="2" t="s">
        <v>70</v>
      </c>
      <c r="C112" s="13" t="s">
        <v>71</v>
      </c>
      <c r="D112" s="14" t="s">
        <v>46</v>
      </c>
    </row>
    <row r="113" spans="2:4" ht="13.5" customHeight="1">
      <c r="B113" s="2" t="s">
        <v>102</v>
      </c>
      <c r="C113" s="13" t="s">
        <v>103</v>
      </c>
      <c r="D113" s="14">
        <f>122+35</f>
        <v>157</v>
      </c>
    </row>
    <row r="114" spans="2:4" ht="13.5" customHeight="1">
      <c r="B114" s="2" t="s">
        <v>93</v>
      </c>
      <c r="C114" s="13" t="s">
        <v>162</v>
      </c>
      <c r="D114" s="14">
        <f>31.74*2</f>
        <v>63.48</v>
      </c>
    </row>
    <row r="115" spans="2:4" ht="13.5" customHeight="1">
      <c r="B115" s="2" t="s">
        <v>104</v>
      </c>
      <c r="C115" s="13" t="s">
        <v>105</v>
      </c>
      <c r="D115" s="14">
        <f>305+160+100+145+60</f>
        <v>770</v>
      </c>
    </row>
    <row r="116" ht="12.75" customHeight="1">
      <c r="D116" s="14"/>
    </row>
    <row r="117" ht="12.75" customHeight="1">
      <c r="D117" s="31">
        <f>SUM(D105:D116)</f>
        <v>14470.609999999999</v>
      </c>
    </row>
    <row r="118" ht="33.75" customHeight="1">
      <c r="D118" s="14"/>
    </row>
    <row r="119" ht="19.5" customHeight="1">
      <c r="A119" s="5" t="s">
        <v>35</v>
      </c>
    </row>
    <row r="120" ht="12.75" customHeight="1"/>
    <row r="121" spans="2:4" ht="12.75" customHeight="1">
      <c r="B121" s="21" t="s">
        <v>16</v>
      </c>
      <c r="C121" s="21" t="s">
        <v>15</v>
      </c>
      <c r="D121" s="22" t="s">
        <v>6</v>
      </c>
    </row>
    <row r="122" spans="2:4" ht="12.75" customHeight="1">
      <c r="B122" s="2" t="s">
        <v>36</v>
      </c>
      <c r="C122" s="2" t="s">
        <v>37</v>
      </c>
      <c r="D122" s="14">
        <v>3422.87</v>
      </c>
    </row>
    <row r="123" spans="2:4" ht="12.75" customHeight="1">
      <c r="B123" s="2" t="s">
        <v>38</v>
      </c>
      <c r="C123" s="2" t="s">
        <v>43</v>
      </c>
      <c r="D123" s="14">
        <v>3422.87</v>
      </c>
    </row>
    <row r="124" spans="2:4" ht="12.75" customHeight="1">
      <c r="B124" s="2" t="s">
        <v>39</v>
      </c>
      <c r="C124" s="2" t="s">
        <v>44</v>
      </c>
      <c r="D124" s="14">
        <v>3422.87</v>
      </c>
    </row>
    <row r="125" spans="2:4" ht="12.75" customHeight="1">
      <c r="B125" s="15" t="s">
        <v>92</v>
      </c>
      <c r="C125" s="2" t="s">
        <v>37</v>
      </c>
      <c r="D125" s="10">
        <v>1475</v>
      </c>
    </row>
    <row r="126" spans="2:4" ht="12.75" customHeight="1">
      <c r="B126" s="15"/>
      <c r="C126" s="16"/>
      <c r="D126" s="10"/>
    </row>
    <row r="127" ht="30" customHeight="1"/>
    <row r="128" ht="18">
      <c r="A128" s="5" t="s">
        <v>58</v>
      </c>
    </row>
    <row r="129" ht="11.25" customHeight="1">
      <c r="A129" s="5"/>
    </row>
    <row r="130" ht="12.75">
      <c r="B130" s="2" t="s">
        <v>8</v>
      </c>
    </row>
  </sheetData>
  <sheetProtection/>
  <mergeCells count="2">
    <mergeCell ref="A31:F31"/>
    <mergeCell ref="A32:F32"/>
  </mergeCells>
  <printOptions horizontalCentered="1" verticalCentered="1"/>
  <pageMargins left="0.7480314960629921" right="0.7480314960629921" top="0.4725" bottom="0.7480314960629921" header="0.2755905511811024" footer="0.2755905511811024"/>
  <pageSetup cellComments="asDisplayed" fitToHeight="2" fitToWidth="1" horizontalDpi="600" verticalDpi="600" orientation="landscape" paperSize="9" scale="55" r:id="rId1"/>
  <headerFooter alignWithMargins="0">
    <oddHeader>&amp;R&amp;"Verdana,Bold"&amp;11
</oddHeader>
    <oddFooter>&amp;L&amp;D&amp;C&amp;P&amp;R&amp;D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2015-11-20T14:14:23Z</cp:lastPrinted>
  <dcterms:created xsi:type="dcterms:W3CDTF">2006-04-20T12:59:32Z</dcterms:created>
  <dcterms:modified xsi:type="dcterms:W3CDTF">2015-11-26T00:25:14Z</dcterms:modified>
  <cp:category/>
  <cp:version/>
  <cp:contentType/>
  <cp:contentStatus/>
</cp:coreProperties>
</file>