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eneral" sheetId="1" r:id="rId1"/>
  </sheets>
  <externalReferences>
    <externalReference r:id="rId4"/>
  </externalReferences>
  <definedNames>
    <definedName name="_xlnm.Print_Area" localSheetId="0">'General'!$A$1:$G$138</definedName>
  </definedNames>
  <calcPr fullCalcOnLoad="1"/>
</workbook>
</file>

<file path=xl/sharedStrings.xml><?xml version="1.0" encoding="utf-8"?>
<sst xmlns="http://schemas.openxmlformats.org/spreadsheetml/2006/main" count="239" uniqueCount="164">
  <si>
    <t>PITSTONE PARISH COUNCIL</t>
  </si>
  <si>
    <t>VAT</t>
  </si>
  <si>
    <t>Gross</t>
  </si>
  <si>
    <t>Net</t>
  </si>
  <si>
    <t>TOTAL INCOMINGS</t>
  </si>
  <si>
    <t>dd</t>
  </si>
  <si>
    <t>Amount</t>
  </si>
  <si>
    <t>See attached sheet</t>
  </si>
  <si>
    <t>,</t>
  </si>
  <si>
    <t>Y</t>
  </si>
  <si>
    <t>Eon</t>
  </si>
  <si>
    <t>CNG</t>
  </si>
  <si>
    <t>Summary of those in credit:</t>
  </si>
  <si>
    <t>Company</t>
  </si>
  <si>
    <t>Name</t>
  </si>
  <si>
    <t>Description</t>
  </si>
  <si>
    <t>TOTAL VALUE OF TRANSFERS BETWEEN ACCOUNTS</t>
  </si>
  <si>
    <t xml:space="preserve">TOTAL OUTGOINGS </t>
  </si>
  <si>
    <t>NatWest</t>
  </si>
  <si>
    <t>Reserve account interest</t>
  </si>
  <si>
    <t>Trans Ref/Chq No</t>
  </si>
  <si>
    <t>auto</t>
  </si>
  <si>
    <t>various</t>
  </si>
  <si>
    <t>All employees + HMRC</t>
  </si>
  <si>
    <t>Date of Invoice</t>
  </si>
  <si>
    <t>Invoice/Description</t>
  </si>
  <si>
    <t>Debtors Summary/Overdue Invoices/Income Outstanding:</t>
  </si>
  <si>
    <t>Amounts not yet due to the parish council:</t>
  </si>
  <si>
    <t>Devolved Services 2017-18</t>
  </si>
  <si>
    <t>Devolved Services 2018-19</t>
  </si>
  <si>
    <t>S106 account interest</t>
  </si>
  <si>
    <t>Payment due 1/4/17</t>
  </si>
  <si>
    <t>Payment due 1/4/18</t>
  </si>
  <si>
    <t>Bank Reconciliation &amp; S106 Summary:</t>
  </si>
  <si>
    <t>Beneficiary</t>
  </si>
  <si>
    <t>Cost Centre</t>
  </si>
  <si>
    <t>Lighting</t>
  </si>
  <si>
    <t>Sports &amp; Leisure</t>
  </si>
  <si>
    <t>General Administration</t>
  </si>
  <si>
    <t>Finance</t>
  </si>
  <si>
    <t>S106</t>
  </si>
  <si>
    <t>PPP</t>
  </si>
  <si>
    <t>Paying in reference</t>
  </si>
  <si>
    <t>Agency Services</t>
  </si>
  <si>
    <t>Beneficiary (inc registration number where applicable)</t>
  </si>
  <si>
    <t>Purpose of grant / donation and time period to which it relates</t>
  </si>
  <si>
    <t>Employment &amp; training</t>
  </si>
  <si>
    <t>Devolved Services</t>
  </si>
  <si>
    <t>Grass cutting and footpath maintenance during 2016</t>
  </si>
  <si>
    <t>R Porter</t>
  </si>
  <si>
    <t>2016/17</t>
  </si>
  <si>
    <t>Grass cutting in Castlemead playgrounds, £85 per cut est 6 cuts</t>
  </si>
  <si>
    <t>Misc grass cutting £260per cut est 6 cuts, 2016</t>
  </si>
  <si>
    <t>AVDC</t>
  </si>
  <si>
    <t>Youth Café</t>
  </si>
  <si>
    <t>A J Groom &amp; Son Ltd</t>
  </si>
  <si>
    <t>Net Amount</t>
  </si>
  <si>
    <t>Sub total of standard bacs/cheques</t>
  </si>
  <si>
    <t>Sub total of grants and donations</t>
  </si>
  <si>
    <t>Sub total of direct debits</t>
  </si>
  <si>
    <t>None</t>
  </si>
  <si>
    <t>P&amp;IUFC</t>
  </si>
  <si>
    <t>Pavilion redevelopment</t>
  </si>
  <si>
    <t>Grant towards ball stop netting, once they have progressed project</t>
  </si>
  <si>
    <t>Planning application fee</t>
  </si>
  <si>
    <t>Commitments / Amounts not yet invoiced to the parish council / work not yet completed:</t>
  </si>
  <si>
    <t>Dave Rollins</t>
  </si>
  <si>
    <t>Accounting and payroll service subscription</t>
  </si>
  <si>
    <t>Pitstone Memorial Hall</t>
  </si>
  <si>
    <t>Creases Ironing Service</t>
  </si>
  <si>
    <t>Martin London</t>
  </si>
  <si>
    <t>P&amp;ICU FC</t>
  </si>
  <si>
    <t>Budget Monitor:</t>
  </si>
  <si>
    <t>J Leonard Limited</t>
  </si>
  <si>
    <t>Insurance amendments</t>
  </si>
  <si>
    <t>Sports and Leisure</t>
  </si>
  <si>
    <t>bacs</t>
  </si>
  <si>
    <t>Glasdon UK Limited</t>
  </si>
  <si>
    <t>Opus Energy</t>
  </si>
  <si>
    <t>Sage UK</t>
  </si>
  <si>
    <t>18/9/16</t>
  </si>
  <si>
    <t>P&amp;IJFC</t>
  </si>
  <si>
    <t>June, July and August Hire SI-70</t>
  </si>
  <si>
    <t>Litter &amp; Dog Fouling</t>
  </si>
  <si>
    <t>OCT-July</t>
  </si>
  <si>
    <t>OCTOBER 2016 FINANCIAL SUMMARY</t>
  </si>
  <si>
    <t>Unity</t>
  </si>
  <si>
    <t>Bank service charge</t>
  </si>
  <si>
    <t xml:space="preserve">Receipts received to 30 September 2016, paid into a NatWest account </t>
  </si>
  <si>
    <t>Summary of Parish Charity Transactions:</t>
  </si>
  <si>
    <t>Refund of bank charges</t>
  </si>
  <si>
    <t>£10.97</t>
  </si>
  <si>
    <t>Summary of Recreation Ground Charity Transactions:</t>
  </si>
  <si>
    <t>Unity Trust</t>
  </si>
  <si>
    <t>Bank charge</t>
  </si>
  <si>
    <t>Rod Wilson</t>
  </si>
  <si>
    <t>Tree works</t>
  </si>
  <si>
    <t>Income</t>
  </si>
  <si>
    <t>Expenditure</t>
  </si>
  <si>
    <t>HMRC</t>
  </si>
  <si>
    <t>Q2 VAT Return</t>
  </si>
  <si>
    <t>Quarter 2 VAT refund</t>
  </si>
  <si>
    <t>J leonard Limited</t>
  </si>
  <si>
    <t>Grass cutting</t>
  </si>
  <si>
    <t>Maintenance</t>
  </si>
  <si>
    <t>Clearance of roadside weeds by roundabout &amp; Marsworth Road</t>
  </si>
  <si>
    <t>Repair of benches at pavilion</t>
  </si>
  <si>
    <t>Clearance of shrubbery from around road signs</t>
  </si>
  <si>
    <t>Footpath maintenance - 2nd cut</t>
  </si>
  <si>
    <t>Shrub/tree works in play areas</t>
  </si>
  <si>
    <t>Direct debits noted at 20 October 2016 meeting</t>
  </si>
  <si>
    <t>Electricity at pavilion 31/8/16-29/9/16</t>
  </si>
  <si>
    <t>Sept hall hire</t>
  </si>
  <si>
    <t>Lamps &amp; Tubes Illuminations</t>
  </si>
  <si>
    <t>Street Lighting</t>
  </si>
  <si>
    <t>Street light repairs - Yardley Ave, Newells Hedge, Vic Rd, Church Rd, Cheddington Rd</t>
  </si>
  <si>
    <t>Street lighting energy 1-30/9/16</t>
  </si>
  <si>
    <t>Pavilion ground maintenance for September</t>
  </si>
  <si>
    <t>K Weber</t>
  </si>
  <si>
    <t>Land registry fees re open space investigations</t>
  </si>
  <si>
    <t>Everglade litter bin for Hever Close</t>
  </si>
  <si>
    <t>Gas at pavilion to 30/9/16</t>
  </si>
  <si>
    <t>CommuniCorp</t>
  </si>
  <si>
    <t>Local Councils Update Subscription (annual)</t>
  </si>
  <si>
    <t>U3A</t>
  </si>
  <si>
    <t>Hire of display boards</t>
  </si>
  <si>
    <t>Pitch hire for September</t>
  </si>
  <si>
    <t>13/10/16</t>
  </si>
  <si>
    <t>Recreation Ground Charity</t>
  </si>
  <si>
    <t>Hire of football pitch in September (minus 84p previously held in credit)</t>
  </si>
  <si>
    <t>Playground repairs, bin installations tbc</t>
  </si>
  <si>
    <t>Allotments</t>
  </si>
  <si>
    <t>Replacement of rotten fence post(s)</t>
  </si>
  <si>
    <t>tbc</t>
  </si>
  <si>
    <t xml:space="preserve">Total confidential transactions (salary &amp; HMRC) </t>
  </si>
  <si>
    <t>Royal British Legion</t>
  </si>
  <si>
    <t>Grants and Donations</t>
  </si>
  <si>
    <t>Capel Manor College</t>
  </si>
  <si>
    <t>Lantra basic tree inspection 1 day course 27 June 2017</t>
  </si>
  <si>
    <t>Floodlights and stands</t>
  </si>
  <si>
    <t>PPP0516/191 arrears</t>
  </si>
  <si>
    <t>Inter-account transfers approved at 20 October 2016 meeting</t>
  </si>
  <si>
    <t>D Rollins*</t>
  </si>
  <si>
    <t>cheque 300067</t>
  </si>
  <si>
    <t>plus cancel previous cheque (3000060) for the Lantra basic tree inspection course that that cancelled from June 2016 (price decreased)</t>
  </si>
  <si>
    <t>Remove one bench from pavilion as unrepairable.  Add Everglade bin for Hever Close.  Add 6 floodlights &amp; 3 stands.</t>
  </si>
  <si>
    <t>00-108134-1-4684461-1</t>
  </si>
  <si>
    <t>Almar (Tring) Ltd</t>
  </si>
  <si>
    <t>Printing of 1450 copies</t>
  </si>
  <si>
    <t>GES Ltd</t>
  </si>
  <si>
    <t>Legionella Risk Assessment</t>
  </si>
  <si>
    <t>19/10/16</t>
  </si>
  <si>
    <t>September hire of pitches.  Plus cross-charge of further 2 x £6 bank fees.  Cash or bacs only.</t>
  </si>
  <si>
    <t>October hire of pitches. Cash or bacs only.</t>
  </si>
  <si>
    <t>dd refund</t>
  </si>
  <si>
    <t xml:space="preserve">Anglian Water </t>
  </si>
  <si>
    <t>Refund of money held on account following application of sewerage rebate and new read of main meter</t>
  </si>
  <si>
    <t>18/10/16</t>
  </si>
  <si>
    <t>Receipts received to 20 October 2016, paid into Unity account</t>
  </si>
  <si>
    <r>
      <t xml:space="preserve">April &amp; May Hire.  Cheque bounced for 3rd and 4th times.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Cash received 18/10/16 and paid into Post Office.</t>
    </r>
  </si>
  <si>
    <r>
      <t xml:space="preserve">June, July and August Hire SI-69.  Plus cross-charge of bank charges.  </t>
    </r>
    <r>
      <rPr>
        <b/>
        <sz val="10"/>
        <rFont val="Arial"/>
        <family val="2"/>
      </rPr>
      <t>Cash payment requested.</t>
    </r>
  </si>
  <si>
    <t>Expenditure from Unity approved on 20 October 2016</t>
  </si>
  <si>
    <t>Grants &amp; donations approved on 20 October 2016 from Unity</t>
  </si>
  <si>
    <t xml:space="preserve">Annual donation in lieu of a fresh wreath. 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</si>
</sst>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0_-;\-* #,##0.000_-;_-* &quot;-&quot;???_-;_-@_-"/>
    <numFmt numFmtId="173" formatCode="0.0"/>
    <numFmt numFmtId="174" formatCode="_-&quot;£&quot;* #,##0.0_-;\-&quot;£&quot;* #,##0.0_-;_-&quot;£&quot;* &quot;-&quot;??_-;_-@_-"/>
    <numFmt numFmtId="175" formatCode="_-&quot;£&quot;* #,##0_-;\-&quot;£&quot;* #,##0_-;_-&quot;£&quot;* &quot;-&quot;??_-;_-@_-"/>
    <numFmt numFmtId="176" formatCode="#,##0_ ;\-#,##0\ "/>
    <numFmt numFmtId="177" formatCode="&quot;£&quot;#,##0.0;\-&quot;£&quot;#,##0.0"/>
    <numFmt numFmtId="178" formatCode="[$-809]dd\ mmmm\ yyyy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£&quot;#,##0.0;[Red]\-&quot;£&quot;#,##0.0"/>
    <numFmt numFmtId="185" formatCode="_-[$£-809]* #,##0.00_-;\-[$£-809]* #,##0.00_-;_-[$£-809]* &quot;-&quot;??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0" fontId="0" fillId="0" borderId="0" xfId="44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4" fillId="0" borderId="0" xfId="44" applyFont="1" applyBorder="1" applyAlignment="1">
      <alignment/>
    </xf>
    <xf numFmtId="171" fontId="0" fillId="0" borderId="0" xfId="42" applyFont="1" applyAlignment="1">
      <alignment/>
    </xf>
    <xf numFmtId="0" fontId="0" fillId="0" borderId="0" xfId="0" applyFont="1" applyFill="1" applyBorder="1" applyAlignment="1">
      <alignment/>
    </xf>
    <xf numFmtId="170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170" fontId="0" fillId="0" borderId="0" xfId="44" applyFont="1" applyAlignment="1">
      <alignment horizontal="right"/>
    </xf>
    <xf numFmtId="49" fontId="0" fillId="0" borderId="0" xfId="0" applyNumberFormat="1" applyFont="1" applyAlignment="1">
      <alignment wrapText="1"/>
    </xf>
    <xf numFmtId="0" fontId="4" fillId="0" borderId="0" xfId="0" applyFont="1" applyAlignment="1">
      <alignment/>
    </xf>
    <xf numFmtId="170" fontId="4" fillId="0" borderId="0" xfId="44" applyFont="1" applyAlignment="1">
      <alignment horizontal="right"/>
    </xf>
    <xf numFmtId="171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0" fontId="0" fillId="0" borderId="10" xfId="44" applyFont="1" applyBorder="1" applyAlignment="1">
      <alignment horizontal="right"/>
    </xf>
    <xf numFmtId="170" fontId="4" fillId="0" borderId="11" xfId="44" applyFont="1" applyBorder="1" applyAlignment="1">
      <alignment/>
    </xf>
    <xf numFmtId="165" fontId="0" fillId="0" borderId="0" xfId="44" applyNumberFormat="1" applyFont="1" applyAlignment="1">
      <alignment horizontal="right"/>
    </xf>
    <xf numFmtId="0" fontId="0" fillId="0" borderId="12" xfId="0" applyFont="1" applyBorder="1" applyAlignment="1">
      <alignment horizontal="center"/>
    </xf>
    <xf numFmtId="171" fontId="4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left" wrapText="1"/>
    </xf>
    <xf numFmtId="167" fontId="0" fillId="0" borderId="0" xfId="44" applyNumberFormat="1" applyFont="1" applyAlignment="1">
      <alignment horizontal="right"/>
    </xf>
    <xf numFmtId="0" fontId="4" fillId="0" borderId="0" xfId="0" applyFont="1" applyAlignment="1">
      <alignment horizontal="center"/>
    </xf>
    <xf numFmtId="170" fontId="4" fillId="0" borderId="0" xfId="44" applyFont="1" applyAlignment="1">
      <alignment/>
    </xf>
    <xf numFmtId="170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70" fontId="4" fillId="0" borderId="0" xfId="44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0" fillId="0" borderId="0" xfId="0" applyFont="1" applyFill="1" applyAlignment="1">
      <alignment horizontal="center"/>
    </xf>
    <xf numFmtId="171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70" fontId="4" fillId="0" borderId="0" xfId="44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0" fontId="0" fillId="0" borderId="0" xfId="42" applyNumberFormat="1" applyFont="1" applyFill="1" applyBorder="1" applyAlignment="1">
      <alignment/>
    </xf>
    <xf numFmtId="170" fontId="0" fillId="0" borderId="0" xfId="44" applyNumberFormat="1" applyFont="1" applyAlignment="1">
      <alignment/>
    </xf>
    <xf numFmtId="0" fontId="4" fillId="0" borderId="11" xfId="0" applyFont="1" applyBorder="1" applyAlignment="1">
      <alignment/>
    </xf>
    <xf numFmtId="170" fontId="4" fillId="0" borderId="11" xfId="44" applyNumberFormat="1" applyFont="1" applyBorder="1" applyAlignment="1">
      <alignment/>
    </xf>
    <xf numFmtId="1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70" fontId="0" fillId="33" borderId="0" xfId="44" applyFont="1" applyFill="1" applyAlignment="1">
      <alignment/>
    </xf>
    <xf numFmtId="0" fontId="0" fillId="0" borderId="0" xfId="0" applyFont="1" applyFill="1" applyAlignment="1">
      <alignment/>
    </xf>
    <xf numFmtId="170" fontId="0" fillId="0" borderId="0" xfId="44" applyFont="1" applyFill="1" applyAlignment="1">
      <alignment/>
    </xf>
    <xf numFmtId="0" fontId="0" fillId="0" borderId="0" xfId="0" applyFont="1" applyAlignment="1" quotePrefix="1">
      <alignment horizontal="center"/>
    </xf>
    <xf numFmtId="0" fontId="0" fillId="33" borderId="0" xfId="0" applyFont="1" applyFill="1" applyAlignment="1">
      <alignment wrapText="1"/>
    </xf>
    <xf numFmtId="165" fontId="0" fillId="0" borderId="0" xfId="44" applyNumberFormat="1" applyFont="1" applyFill="1" applyAlignment="1">
      <alignment horizontal="right"/>
    </xf>
    <xf numFmtId="185" fontId="0" fillId="0" borderId="0" xfId="44" applyNumberFormat="1" applyFont="1" applyAlignment="1">
      <alignment/>
    </xf>
    <xf numFmtId="170" fontId="0" fillId="0" borderId="12" xfId="44" applyFont="1" applyBorder="1" applyAlignment="1">
      <alignment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 quotePrefix="1">
      <alignment horizontal="center"/>
    </xf>
    <xf numFmtId="171" fontId="0" fillId="0" borderId="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tober%202016%20Financial%20Summary%20Confident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</sheetNames>
    <sheetDataSet>
      <sheetData sheetId="0">
        <row r="15">
          <cell r="D15">
            <v>1.48</v>
          </cell>
          <cell r="E15">
            <v>2047.6399999999999</v>
          </cell>
          <cell r="F15">
            <v>2049.12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tabSelected="1" workbookViewId="0" topLeftCell="A25">
      <selection activeCell="A37" sqref="A37"/>
    </sheetView>
  </sheetViews>
  <sheetFormatPr defaultColWidth="9.140625" defaultRowHeight="12.75"/>
  <cols>
    <col min="1" max="1" width="23.7109375" style="1" customWidth="1"/>
    <col min="2" max="2" width="32.8515625" style="2" customWidth="1"/>
    <col min="3" max="3" width="26.8515625" style="2" customWidth="1"/>
    <col min="4" max="4" width="80.421875" style="2" customWidth="1"/>
    <col min="5" max="5" width="13.00390625" style="3" customWidth="1"/>
    <col min="6" max="6" width="14.140625" style="3" customWidth="1"/>
    <col min="7" max="7" width="20.8515625" style="3" customWidth="1"/>
    <col min="8" max="8" width="12.28125" style="2" customWidth="1"/>
    <col min="9" max="16384" width="9.140625" style="2" customWidth="1"/>
  </cols>
  <sheetData>
    <row r="1" ht="20.25">
      <c r="D1" s="30" t="s">
        <v>0</v>
      </c>
    </row>
    <row r="2" spans="1:4" ht="20.25">
      <c r="A2" s="1" t="s">
        <v>8</v>
      </c>
      <c r="D2" s="30" t="s">
        <v>85</v>
      </c>
    </row>
    <row r="3" ht="18">
      <c r="D3" s="4"/>
    </row>
    <row r="4" ht="12.75">
      <c r="D4" s="13"/>
    </row>
    <row r="5" spans="1:4" ht="18">
      <c r="A5" s="5" t="s">
        <v>161</v>
      </c>
      <c r="D5" s="4"/>
    </row>
    <row r="6" spans="1:4" ht="18">
      <c r="A6" s="5"/>
      <c r="D6" s="4"/>
    </row>
    <row r="7" spans="1:7" ht="12.75">
      <c r="A7" s="31" t="s">
        <v>20</v>
      </c>
      <c r="B7" s="32" t="s">
        <v>34</v>
      </c>
      <c r="C7" s="32" t="s">
        <v>35</v>
      </c>
      <c r="D7" s="14" t="s">
        <v>15</v>
      </c>
      <c r="E7" s="33" t="s">
        <v>1</v>
      </c>
      <c r="F7" s="33" t="s">
        <v>3</v>
      </c>
      <c r="G7" s="33" t="s">
        <v>2</v>
      </c>
    </row>
    <row r="8" ht="12.75">
      <c r="P8" s="2" t="s">
        <v>9</v>
      </c>
    </row>
    <row r="9" spans="1:7" ht="12.75">
      <c r="A9" s="1" t="s">
        <v>22</v>
      </c>
      <c r="B9" s="2" t="s">
        <v>23</v>
      </c>
      <c r="C9" s="2" t="s">
        <v>46</v>
      </c>
      <c r="D9" s="13" t="s">
        <v>134</v>
      </c>
      <c r="E9" s="3">
        <f>'[1]Confidential'!$D$15</f>
        <v>1.48</v>
      </c>
      <c r="F9" s="3">
        <f>'[1]Confidential'!$E$15</f>
        <v>2047.6399999999999</v>
      </c>
      <c r="G9" s="3">
        <f>'[1]Confidential'!$F$15</f>
        <v>2049.12</v>
      </c>
    </row>
    <row r="10" spans="1:7" ht="12.75">
      <c r="A10" s="1" t="s">
        <v>21</v>
      </c>
      <c r="B10" s="2" t="s">
        <v>86</v>
      </c>
      <c r="C10" s="2" t="s">
        <v>38</v>
      </c>
      <c r="D10" s="13" t="s">
        <v>87</v>
      </c>
      <c r="F10" s="3">
        <v>33.45</v>
      </c>
      <c r="G10" s="3">
        <v>33.45</v>
      </c>
    </row>
    <row r="11" spans="1:7" ht="12.75">
      <c r="A11" s="1">
        <v>566740987</v>
      </c>
      <c r="B11" s="2" t="s">
        <v>102</v>
      </c>
      <c r="C11" s="2" t="s">
        <v>47</v>
      </c>
      <c r="D11" s="13" t="s">
        <v>103</v>
      </c>
      <c r="F11" s="3">
        <v>475</v>
      </c>
      <c r="G11" s="3">
        <v>475</v>
      </c>
    </row>
    <row r="12" spans="1:7" ht="12.75">
      <c r="A12" s="1">
        <v>37204086</v>
      </c>
      <c r="B12" s="2" t="s">
        <v>102</v>
      </c>
      <c r="C12" s="2" t="s">
        <v>104</v>
      </c>
      <c r="D12" s="13" t="s">
        <v>105</v>
      </c>
      <c r="F12" s="3">
        <v>300</v>
      </c>
      <c r="G12" s="3">
        <v>300</v>
      </c>
    </row>
    <row r="13" spans="1:7" ht="12.75">
      <c r="A13" s="1">
        <v>518561760</v>
      </c>
      <c r="B13" s="2" t="s">
        <v>102</v>
      </c>
      <c r="C13" s="2" t="s">
        <v>37</v>
      </c>
      <c r="D13" s="13" t="s">
        <v>106</v>
      </c>
      <c r="F13" s="3">
        <v>200</v>
      </c>
      <c r="G13" s="3">
        <v>200</v>
      </c>
    </row>
    <row r="14" spans="1:7" ht="12.75">
      <c r="A14" s="1">
        <v>49655799</v>
      </c>
      <c r="B14" s="2" t="s">
        <v>102</v>
      </c>
      <c r="C14" s="2" t="s">
        <v>47</v>
      </c>
      <c r="D14" s="13" t="s">
        <v>107</v>
      </c>
      <c r="F14" s="3">
        <v>50</v>
      </c>
      <c r="G14" s="3">
        <v>50</v>
      </c>
    </row>
    <row r="15" spans="1:7" ht="12.75">
      <c r="A15" s="1">
        <v>552178817</v>
      </c>
      <c r="B15" s="2" t="s">
        <v>102</v>
      </c>
      <c r="C15" s="2" t="s">
        <v>47</v>
      </c>
      <c r="D15" s="13" t="s">
        <v>108</v>
      </c>
      <c r="F15" s="3">
        <v>158.11</v>
      </c>
      <c r="G15" s="3">
        <v>158.11</v>
      </c>
    </row>
    <row r="16" spans="1:7" ht="12.75">
      <c r="A16" s="1">
        <v>738626943</v>
      </c>
      <c r="B16" s="2" t="s">
        <v>102</v>
      </c>
      <c r="C16" s="2" t="s">
        <v>37</v>
      </c>
      <c r="D16" s="13" t="s">
        <v>109</v>
      </c>
      <c r="F16" s="3">
        <v>75</v>
      </c>
      <c r="G16" s="3">
        <v>75</v>
      </c>
    </row>
    <row r="17" spans="1:7" ht="13.5" customHeight="1">
      <c r="A17" s="1">
        <v>178991047</v>
      </c>
      <c r="B17" s="2" t="s">
        <v>68</v>
      </c>
      <c r="C17" s="2" t="s">
        <v>38</v>
      </c>
      <c r="D17" s="11" t="s">
        <v>112</v>
      </c>
      <c r="E17" s="12"/>
      <c r="F17" s="3">
        <v>41.25</v>
      </c>
      <c r="G17" s="3">
        <v>41.25</v>
      </c>
    </row>
    <row r="18" spans="1:7" ht="13.5" customHeight="1">
      <c r="A18" s="1">
        <v>791842989</v>
      </c>
      <c r="B18" s="2" t="s">
        <v>113</v>
      </c>
      <c r="C18" s="2" t="s">
        <v>114</v>
      </c>
      <c r="D18" s="11" t="s">
        <v>115</v>
      </c>
      <c r="E18" s="12">
        <v>104.77</v>
      </c>
      <c r="F18" s="3">
        <v>523.87</v>
      </c>
      <c r="G18" s="3">
        <v>628.64</v>
      </c>
    </row>
    <row r="19" spans="1:7" ht="13.5" customHeight="1">
      <c r="A19" s="1">
        <v>197104257</v>
      </c>
      <c r="B19" s="2" t="s">
        <v>55</v>
      </c>
      <c r="C19" s="2" t="s">
        <v>37</v>
      </c>
      <c r="D19" s="11" t="s">
        <v>117</v>
      </c>
      <c r="E19" s="12">
        <v>100</v>
      </c>
      <c r="F19" s="3">
        <v>500</v>
      </c>
      <c r="G19" s="3">
        <v>600</v>
      </c>
    </row>
    <row r="20" spans="1:7" ht="13.5" customHeight="1">
      <c r="A20" s="1">
        <v>828566569</v>
      </c>
      <c r="B20" s="2" t="s">
        <v>118</v>
      </c>
      <c r="C20" s="2" t="s">
        <v>38</v>
      </c>
      <c r="D20" s="11" t="s">
        <v>119</v>
      </c>
      <c r="E20" s="12"/>
      <c r="F20" s="3">
        <v>210</v>
      </c>
      <c r="G20" s="3">
        <v>210</v>
      </c>
    </row>
    <row r="21" spans="1:7" ht="13.5" customHeight="1">
      <c r="A21" s="1">
        <v>341710167</v>
      </c>
      <c r="B21" s="2" t="s">
        <v>77</v>
      </c>
      <c r="C21" s="2" t="s">
        <v>83</v>
      </c>
      <c r="D21" s="11" t="s">
        <v>120</v>
      </c>
      <c r="E21" s="12">
        <v>50.96</v>
      </c>
      <c r="F21" s="3">
        <v>254.81</v>
      </c>
      <c r="G21" s="3">
        <v>305.77</v>
      </c>
    </row>
    <row r="22" spans="1:7" ht="13.5" customHeight="1">
      <c r="A22" s="1">
        <v>501358961</v>
      </c>
      <c r="B22" s="2" t="s">
        <v>122</v>
      </c>
      <c r="C22" s="2" t="s">
        <v>38</v>
      </c>
      <c r="D22" s="11" t="s">
        <v>123</v>
      </c>
      <c r="E22" s="12"/>
      <c r="F22" s="3">
        <v>75</v>
      </c>
      <c r="G22" s="3">
        <v>75</v>
      </c>
    </row>
    <row r="23" spans="1:7" ht="13.5" customHeight="1">
      <c r="A23" s="1" t="s">
        <v>143</v>
      </c>
      <c r="B23" s="2" t="s">
        <v>137</v>
      </c>
      <c r="C23" s="2" t="s">
        <v>46</v>
      </c>
      <c r="D23" s="11" t="s">
        <v>138</v>
      </c>
      <c r="E23" s="12"/>
      <c r="F23" s="3">
        <v>200</v>
      </c>
      <c r="G23" s="3">
        <v>200</v>
      </c>
    </row>
    <row r="24" spans="2:7" ht="13.5" customHeight="1">
      <c r="B24" s="2" t="s">
        <v>144</v>
      </c>
      <c r="D24" s="11"/>
      <c r="E24" s="12"/>
      <c r="F24" s="3">
        <v>-230</v>
      </c>
      <c r="G24" s="3">
        <v>-230</v>
      </c>
    </row>
    <row r="25" spans="1:7" ht="13.5" customHeight="1">
      <c r="A25" s="1">
        <v>82444918</v>
      </c>
      <c r="B25" s="2" t="s">
        <v>142</v>
      </c>
      <c r="C25" s="2" t="s">
        <v>54</v>
      </c>
      <c r="D25" s="11" t="s">
        <v>139</v>
      </c>
      <c r="E25" s="12">
        <v>36.48</v>
      </c>
      <c r="F25" s="3">
        <v>182.43</v>
      </c>
      <c r="G25" s="3">
        <v>218.91</v>
      </c>
    </row>
    <row r="26" spans="1:7" ht="13.5" customHeight="1">
      <c r="A26" s="1">
        <v>823409628</v>
      </c>
      <c r="B26" s="2" t="s">
        <v>147</v>
      </c>
      <c r="C26" s="2" t="s">
        <v>41</v>
      </c>
      <c r="D26" s="11" t="s">
        <v>148</v>
      </c>
      <c r="E26" s="12"/>
      <c r="F26" s="3">
        <v>890</v>
      </c>
      <c r="G26" s="3">
        <v>890</v>
      </c>
    </row>
    <row r="27" spans="1:7" ht="13.5" customHeight="1">
      <c r="A27" s="1">
        <v>689743722</v>
      </c>
      <c r="B27" s="2" t="s">
        <v>149</v>
      </c>
      <c r="C27" s="2" t="s">
        <v>37</v>
      </c>
      <c r="D27" s="11" t="s">
        <v>150</v>
      </c>
      <c r="E27" s="12">
        <v>53</v>
      </c>
      <c r="F27" s="3">
        <v>265</v>
      </c>
      <c r="G27" s="3">
        <v>318</v>
      </c>
    </row>
    <row r="28" ht="12.75">
      <c r="D28" s="13"/>
    </row>
    <row r="29" spans="4:7" ht="13.5" customHeight="1" thickBot="1">
      <c r="D29" s="14" t="s">
        <v>57</v>
      </c>
      <c r="E29" s="20">
        <f>SUM(E9:E28)</f>
        <v>346.69</v>
      </c>
      <c r="F29" s="20">
        <f>SUM(F9:F28)</f>
        <v>6251.56</v>
      </c>
      <c r="G29" s="20">
        <f>SUM(G9:G28)</f>
        <v>6598.25</v>
      </c>
    </row>
    <row r="30" ht="13.5" thickTop="1">
      <c r="D30" s="13"/>
    </row>
    <row r="31" ht="12.75">
      <c r="D31" s="13"/>
    </row>
    <row r="32" spans="1:4" ht="18">
      <c r="A32" s="5" t="s">
        <v>162</v>
      </c>
      <c r="D32" s="13"/>
    </row>
    <row r="33" spans="1:4" ht="18">
      <c r="A33" s="5"/>
      <c r="D33" s="13"/>
    </row>
    <row r="34" spans="1:7" ht="25.5">
      <c r="A34" s="31" t="s">
        <v>20</v>
      </c>
      <c r="B34" s="34" t="s">
        <v>44</v>
      </c>
      <c r="C34" s="32" t="s">
        <v>35</v>
      </c>
      <c r="D34" s="14" t="s">
        <v>45</v>
      </c>
      <c r="E34" s="33" t="s">
        <v>1</v>
      </c>
      <c r="F34" s="33" t="s">
        <v>3</v>
      </c>
      <c r="G34" s="33" t="s">
        <v>2</v>
      </c>
    </row>
    <row r="35" ht="12.75">
      <c r="P35" s="2" t="s">
        <v>9</v>
      </c>
    </row>
    <row r="36" spans="1:7" ht="13.5" customHeight="1">
      <c r="A36" s="1">
        <v>300068</v>
      </c>
      <c r="B36" s="2" t="s">
        <v>135</v>
      </c>
      <c r="C36" s="2" t="s">
        <v>136</v>
      </c>
      <c r="D36" s="11" t="s">
        <v>163</v>
      </c>
      <c r="E36" s="12"/>
      <c r="F36" s="3">
        <v>150</v>
      </c>
      <c r="G36" s="3">
        <v>150</v>
      </c>
    </row>
    <row r="37" spans="1:4" ht="12.75">
      <c r="A37" s="35"/>
      <c r="D37" s="13"/>
    </row>
    <row r="38" spans="4:7" ht="13.5" customHeight="1" thickBot="1">
      <c r="D38" s="14" t="s">
        <v>58</v>
      </c>
      <c r="E38" s="20">
        <f>SUM(E35:E37)</f>
        <v>0</v>
      </c>
      <c r="F38" s="20">
        <f>SUM(F35:F37)</f>
        <v>150</v>
      </c>
      <c r="G38" s="20">
        <f>SUM(G35:G37)</f>
        <v>150</v>
      </c>
    </row>
    <row r="39" spans="1:7" ht="13.5" thickTop="1">
      <c r="A39" s="36"/>
      <c r="B39" s="36"/>
      <c r="C39" s="36"/>
      <c r="D39" s="36"/>
      <c r="E39" s="36"/>
      <c r="F39" s="36"/>
      <c r="G39" s="36"/>
    </row>
    <row r="40" spans="1:4" ht="18">
      <c r="A40" s="5" t="s">
        <v>110</v>
      </c>
      <c r="D40" s="37"/>
    </row>
    <row r="41" spans="4:7" ht="12.75">
      <c r="D41" s="16"/>
      <c r="G41" s="6"/>
    </row>
    <row r="42" spans="1:7" ht="12.75">
      <c r="A42" s="1" t="s">
        <v>5</v>
      </c>
      <c r="B42" s="2" t="s">
        <v>11</v>
      </c>
      <c r="C42" s="2" t="s">
        <v>37</v>
      </c>
      <c r="D42" s="11" t="s">
        <v>121</v>
      </c>
      <c r="E42" s="3">
        <v>0.29</v>
      </c>
      <c r="F42" s="3">
        <v>5.72</v>
      </c>
      <c r="G42" s="3">
        <v>6.01</v>
      </c>
    </row>
    <row r="43" spans="1:7" ht="12.75">
      <c r="A43" s="1" t="s">
        <v>5</v>
      </c>
      <c r="B43" s="2" t="s">
        <v>10</v>
      </c>
      <c r="C43" s="2" t="s">
        <v>36</v>
      </c>
      <c r="D43" s="2" t="s">
        <v>116</v>
      </c>
      <c r="E43" s="3">
        <v>72.6</v>
      </c>
      <c r="F43" s="3">
        <v>363</v>
      </c>
      <c r="G43" s="3">
        <v>435.6</v>
      </c>
    </row>
    <row r="44" spans="1:7" ht="12.75">
      <c r="A44" s="1" t="s">
        <v>5</v>
      </c>
      <c r="B44" s="2" t="s">
        <v>79</v>
      </c>
      <c r="C44" s="2" t="s">
        <v>38</v>
      </c>
      <c r="D44" s="11" t="s">
        <v>67</v>
      </c>
      <c r="E44" s="3">
        <v>1.5</v>
      </c>
      <c r="F44" s="3">
        <v>7.5</v>
      </c>
      <c r="G44" s="3">
        <v>9</v>
      </c>
    </row>
    <row r="45" spans="1:7" ht="12.75">
      <c r="A45" s="1" t="s">
        <v>5</v>
      </c>
      <c r="B45" s="2" t="s">
        <v>78</v>
      </c>
      <c r="C45" s="2" t="s">
        <v>37</v>
      </c>
      <c r="D45" s="2" t="s">
        <v>111</v>
      </c>
      <c r="E45" s="3">
        <v>1.41</v>
      </c>
      <c r="F45" s="3">
        <v>28.1</v>
      </c>
      <c r="G45" s="3">
        <v>29.51</v>
      </c>
    </row>
    <row r="46" spans="1:7" ht="25.5">
      <c r="A46" s="1" t="s">
        <v>154</v>
      </c>
      <c r="B46" s="2" t="s">
        <v>155</v>
      </c>
      <c r="C46" s="2" t="s">
        <v>37</v>
      </c>
      <c r="D46" s="11" t="s">
        <v>156</v>
      </c>
      <c r="F46" s="3">
        <v>-158.85</v>
      </c>
      <c r="G46" s="3">
        <v>-158.85</v>
      </c>
    </row>
    <row r="47" ht="12.75">
      <c r="D47" s="11"/>
    </row>
    <row r="48" spans="4:7" ht="13.5" customHeight="1" thickBot="1">
      <c r="D48" s="14" t="s">
        <v>59</v>
      </c>
      <c r="E48" s="20">
        <f>SUM(E42:E47)</f>
        <v>75.8</v>
      </c>
      <c r="F48" s="20">
        <f>SUM(F42:F47)</f>
        <v>245.47000000000006</v>
      </c>
      <c r="G48" s="20">
        <f>SUM(G42:G47)</f>
        <v>321.27</v>
      </c>
    </row>
    <row r="49" spans="4:7" ht="13.5" customHeight="1" thickTop="1">
      <c r="D49" s="14"/>
      <c r="E49" s="6"/>
      <c r="F49" s="6"/>
      <c r="G49" s="6"/>
    </row>
    <row r="50" spans="4:7" ht="13.5" thickBot="1">
      <c r="D50" s="23" t="s">
        <v>17</v>
      </c>
      <c r="E50" s="20">
        <f>E48+E38+E29</f>
        <v>422.49</v>
      </c>
      <c r="F50" s="20">
        <f>F48+F38+F29</f>
        <v>6647.030000000001</v>
      </c>
      <c r="G50" s="20">
        <f>G48+G38+G29</f>
        <v>7069.52</v>
      </c>
    </row>
    <row r="51" spans="4:7" ht="13.5" thickTop="1">
      <c r="D51" s="24"/>
      <c r="E51" s="6"/>
      <c r="F51" s="6"/>
      <c r="G51" s="6"/>
    </row>
    <row r="52" spans="1:4" ht="18">
      <c r="A52" s="5" t="s">
        <v>74</v>
      </c>
      <c r="D52" s="37"/>
    </row>
    <row r="53" spans="4:7" ht="12.75">
      <c r="D53" s="24"/>
      <c r="E53" s="6"/>
      <c r="F53" s="6"/>
      <c r="G53" s="6"/>
    </row>
    <row r="54" spans="1:7" ht="12.75">
      <c r="A54" s="38" t="s">
        <v>145</v>
      </c>
      <c r="D54" s="24"/>
      <c r="G54" s="6"/>
    </row>
    <row r="55" spans="1:7" ht="12.75">
      <c r="A55" s="59"/>
      <c r="B55" s="59"/>
      <c r="C55" s="59"/>
      <c r="D55" s="59"/>
      <c r="E55" s="59"/>
      <c r="F55" s="59"/>
      <c r="G55" s="59"/>
    </row>
    <row r="56" spans="1:4" ht="18.75" customHeight="1">
      <c r="A56" s="5" t="s">
        <v>141</v>
      </c>
      <c r="D56" s="4"/>
    </row>
    <row r="57" spans="1:4" ht="18">
      <c r="A57" s="5"/>
      <c r="D57" s="4"/>
    </row>
    <row r="58" spans="1:4" ht="12.75" customHeight="1">
      <c r="A58" s="38" t="s">
        <v>60</v>
      </c>
      <c r="D58" s="38"/>
    </row>
    <row r="59" spans="4:7" ht="13.5" thickBot="1">
      <c r="D59" s="23" t="s">
        <v>16</v>
      </c>
      <c r="G59" s="20">
        <v>0</v>
      </c>
    </row>
    <row r="60" spans="1:7" ht="14.25" customHeight="1" thickTop="1">
      <c r="A60" s="25"/>
      <c r="B60" s="25"/>
      <c r="C60" s="25"/>
      <c r="D60" s="25"/>
      <c r="E60" s="25"/>
      <c r="F60" s="25"/>
      <c r="G60" s="25"/>
    </row>
    <row r="61" spans="1:7" ht="45" customHeight="1">
      <c r="A61" s="39" t="s">
        <v>88</v>
      </c>
      <c r="D61" s="7"/>
      <c r="E61" s="40" t="s">
        <v>1</v>
      </c>
      <c r="F61" s="40" t="s">
        <v>3</v>
      </c>
      <c r="G61" s="40" t="s">
        <v>2</v>
      </c>
    </row>
    <row r="62" ht="13.5" customHeight="1"/>
    <row r="63" spans="1:7" ht="12.75">
      <c r="A63" s="52" t="s">
        <v>21</v>
      </c>
      <c r="B63" s="2" t="s">
        <v>18</v>
      </c>
      <c r="C63" s="2" t="s">
        <v>39</v>
      </c>
      <c r="D63" s="2" t="s">
        <v>19</v>
      </c>
      <c r="F63" s="3">
        <v>3.39</v>
      </c>
      <c r="G63" s="3">
        <v>3.39</v>
      </c>
    </row>
    <row r="64" spans="1:7" ht="12.75">
      <c r="A64" s="52" t="s">
        <v>21</v>
      </c>
      <c r="B64" s="2" t="s">
        <v>18</v>
      </c>
      <c r="C64" s="2" t="s">
        <v>40</v>
      </c>
      <c r="D64" s="2" t="s">
        <v>30</v>
      </c>
      <c r="F64" s="3">
        <v>0.55</v>
      </c>
      <c r="G64" s="3">
        <v>0.55</v>
      </c>
    </row>
    <row r="65" spans="1:7" s="10" customFormat="1" ht="12.75" customHeight="1">
      <c r="A65" s="17"/>
      <c r="B65" s="8"/>
      <c r="C65" s="8"/>
      <c r="D65" s="8"/>
      <c r="E65" s="9"/>
      <c r="F65" s="9"/>
      <c r="G65" s="9"/>
    </row>
    <row r="66" spans="1:7" s="10" customFormat="1" ht="13.5" customHeight="1" thickBot="1">
      <c r="A66" s="17"/>
      <c r="E66" s="20">
        <f>SUM(E63:E65)</f>
        <v>0</v>
      </c>
      <c r="F66" s="20">
        <f>SUM(F63:F65)</f>
        <v>3.9400000000000004</v>
      </c>
      <c r="G66" s="20">
        <f>SUM(G63:G65)</f>
        <v>3.9400000000000004</v>
      </c>
    </row>
    <row r="67" spans="1:7" s="10" customFormat="1" ht="13.5" customHeight="1" thickTop="1">
      <c r="A67" s="17"/>
      <c r="E67" s="9"/>
      <c r="F67" s="9"/>
      <c r="G67" s="9"/>
    </row>
    <row r="68" spans="4:7" s="10" customFormat="1" ht="13.5" customHeight="1">
      <c r="D68" s="7"/>
      <c r="F68" s="9"/>
      <c r="G68" s="6"/>
    </row>
    <row r="69" spans="1:7" ht="18">
      <c r="A69" s="39" t="s">
        <v>158</v>
      </c>
      <c r="D69" s="7"/>
      <c r="E69" s="40"/>
      <c r="F69" s="40"/>
      <c r="G69" s="40"/>
    </row>
    <row r="70" ht="13.5" customHeight="1"/>
    <row r="71" spans="1:7" ht="12.75">
      <c r="A71" s="31" t="s">
        <v>42</v>
      </c>
      <c r="B71" s="32" t="s">
        <v>13</v>
      </c>
      <c r="C71" s="32" t="s">
        <v>35</v>
      </c>
      <c r="D71" s="14" t="s">
        <v>15</v>
      </c>
      <c r="E71" s="33" t="s">
        <v>1</v>
      </c>
      <c r="F71" s="33" t="s">
        <v>3</v>
      </c>
      <c r="G71" s="33" t="s">
        <v>2</v>
      </c>
    </row>
    <row r="72" ht="13.5" customHeight="1"/>
    <row r="73" spans="1:7" s="48" customFormat="1" ht="12.75">
      <c r="A73" s="47" t="s">
        <v>76</v>
      </c>
      <c r="B73" s="48" t="s">
        <v>69</v>
      </c>
      <c r="C73" s="48" t="s">
        <v>41</v>
      </c>
      <c r="D73" s="53" t="s">
        <v>140</v>
      </c>
      <c r="E73" s="49">
        <v>4.67</v>
      </c>
      <c r="F73" s="49">
        <v>23.34</v>
      </c>
      <c r="G73" s="49">
        <v>28.01</v>
      </c>
    </row>
    <row r="74" ht="12.75">
      <c r="A74" s="18"/>
    </row>
    <row r="75" spans="1:7" s="50" customFormat="1" ht="12.75">
      <c r="A75" s="41" t="s">
        <v>157</v>
      </c>
      <c r="B75" s="50" t="s">
        <v>99</v>
      </c>
      <c r="C75" s="50" t="s">
        <v>100</v>
      </c>
      <c r="D75" s="50" t="s">
        <v>101</v>
      </c>
      <c r="E75" s="51">
        <v>2016.04</v>
      </c>
      <c r="F75" s="51"/>
      <c r="G75" s="51"/>
    </row>
    <row r="76" spans="1:7" s="50" customFormat="1" ht="25.5">
      <c r="A76" s="41" t="s">
        <v>146</v>
      </c>
      <c r="B76" s="50" t="s">
        <v>61</v>
      </c>
      <c r="C76" s="50" t="s">
        <v>75</v>
      </c>
      <c r="D76" s="57" t="s">
        <v>159</v>
      </c>
      <c r="E76" s="51">
        <v>60.2</v>
      </c>
      <c r="F76" s="51">
        <v>301</v>
      </c>
      <c r="G76" s="51">
        <v>361.2</v>
      </c>
    </row>
    <row r="77" spans="1:7" s="50" customFormat="1" ht="12.75">
      <c r="A77" s="41"/>
      <c r="D77" s="57"/>
      <c r="E77" s="51"/>
      <c r="F77" s="51"/>
      <c r="G77" s="51"/>
    </row>
    <row r="78" spans="5:7" ht="13.5" customHeight="1" thickBot="1">
      <c r="E78" s="20">
        <f>SUM(E73:E76)</f>
        <v>2080.91</v>
      </c>
      <c r="F78" s="20">
        <f>SUM(F73:F76)</f>
        <v>324.34</v>
      </c>
      <c r="G78" s="20">
        <f>SUM(G73:G76)</f>
        <v>389.21</v>
      </c>
    </row>
    <row r="79" ht="13.5" customHeight="1" thickTop="1"/>
    <row r="80" spans="1:7" s="10" customFormat="1" ht="12.75">
      <c r="A80" s="42"/>
      <c r="B80" s="8"/>
      <c r="C80" s="8"/>
      <c r="D80" s="8"/>
      <c r="E80" s="43"/>
      <c r="F80" s="43"/>
      <c r="G80" s="44"/>
    </row>
    <row r="81" spans="4:7" ht="13.5" thickBot="1">
      <c r="D81" s="45" t="s">
        <v>4</v>
      </c>
      <c r="E81" s="46">
        <f>E78+E66</f>
        <v>2080.91</v>
      </c>
      <c r="F81" s="46">
        <f>F78+F66</f>
        <v>328.28</v>
      </c>
      <c r="G81" s="46">
        <f>G78+G66</f>
        <v>393.15</v>
      </c>
    </row>
    <row r="82" ht="13.5" thickTop="1"/>
    <row r="83" spans="1:4" ht="12.75">
      <c r="A83" s="38"/>
      <c r="D83" s="7"/>
    </row>
    <row r="85" ht="18">
      <c r="A85" s="5" t="s">
        <v>26</v>
      </c>
    </row>
    <row r="87" spans="1:7" s="14" customFormat="1" ht="12.75">
      <c r="A87" s="27" t="s">
        <v>24</v>
      </c>
      <c r="B87" s="14" t="s">
        <v>14</v>
      </c>
      <c r="C87" s="14" t="s">
        <v>35</v>
      </c>
      <c r="D87" s="14" t="s">
        <v>25</v>
      </c>
      <c r="E87" s="28" t="s">
        <v>1</v>
      </c>
      <c r="F87" s="28" t="s">
        <v>3</v>
      </c>
      <c r="G87" s="28" t="s">
        <v>2</v>
      </c>
    </row>
    <row r="90" spans="1:7" s="50" customFormat="1" ht="26.25" customHeight="1">
      <c r="A90" s="58" t="s">
        <v>80</v>
      </c>
      <c r="B90" s="50" t="s">
        <v>61</v>
      </c>
      <c r="C90" s="50" t="s">
        <v>75</v>
      </c>
      <c r="D90" s="57" t="s">
        <v>160</v>
      </c>
      <c r="E90" s="51">
        <v>101.6</v>
      </c>
      <c r="F90" s="51">
        <v>520</v>
      </c>
      <c r="G90" s="51">
        <v>621.6</v>
      </c>
    </row>
    <row r="91" spans="1:7" s="50" customFormat="1" ht="12.75">
      <c r="A91" s="41" t="s">
        <v>80</v>
      </c>
      <c r="B91" s="50" t="s">
        <v>81</v>
      </c>
      <c r="C91" s="50" t="s">
        <v>75</v>
      </c>
      <c r="D91" s="50" t="s">
        <v>82</v>
      </c>
      <c r="E91" s="51">
        <v>32</v>
      </c>
      <c r="F91" s="51">
        <v>160</v>
      </c>
      <c r="G91" s="51">
        <v>192</v>
      </c>
    </row>
    <row r="92" spans="1:7" s="50" customFormat="1" ht="12.75">
      <c r="A92" s="41">
        <v>42714</v>
      </c>
      <c r="B92" s="50" t="s">
        <v>81</v>
      </c>
      <c r="C92" s="50" t="s">
        <v>75</v>
      </c>
      <c r="D92" s="50" t="s">
        <v>126</v>
      </c>
      <c r="E92" s="51">
        <v>126</v>
      </c>
      <c r="F92" s="51">
        <v>630</v>
      </c>
      <c r="G92" s="51">
        <v>756</v>
      </c>
    </row>
    <row r="93" spans="1:7" s="50" customFormat="1" ht="12.75">
      <c r="A93" s="41" t="s">
        <v>151</v>
      </c>
      <c r="B93" s="50" t="s">
        <v>124</v>
      </c>
      <c r="C93" s="50" t="s">
        <v>38</v>
      </c>
      <c r="D93" s="50" t="s">
        <v>125</v>
      </c>
      <c r="E93" s="51">
        <v>6</v>
      </c>
      <c r="F93" s="51">
        <v>30</v>
      </c>
      <c r="G93" s="51">
        <v>36</v>
      </c>
    </row>
    <row r="94" spans="1:7" s="50" customFormat="1" ht="12.75">
      <c r="A94" s="41" t="s">
        <v>127</v>
      </c>
      <c r="B94" s="50" t="s">
        <v>71</v>
      </c>
      <c r="C94" s="50" t="s">
        <v>128</v>
      </c>
      <c r="D94" s="50" t="s">
        <v>129</v>
      </c>
      <c r="E94" s="51">
        <v>14.83</v>
      </c>
      <c r="F94" s="51">
        <v>74.16</v>
      </c>
      <c r="G94" s="51">
        <f>SUM(E94:F94)</f>
        <v>88.99</v>
      </c>
    </row>
    <row r="95" spans="1:7" s="50" customFormat="1" ht="12.75">
      <c r="A95" s="35" t="s">
        <v>151</v>
      </c>
      <c r="B95" s="50" t="s">
        <v>61</v>
      </c>
      <c r="C95" s="50" t="s">
        <v>75</v>
      </c>
      <c r="D95" s="50" t="s">
        <v>152</v>
      </c>
      <c r="E95" s="51">
        <v>16.8</v>
      </c>
      <c r="F95" s="51">
        <v>96</v>
      </c>
      <c r="G95" s="51">
        <v>112.8</v>
      </c>
    </row>
    <row r="96" spans="1:7" s="50" customFormat="1" ht="12.75">
      <c r="A96" s="35" t="s">
        <v>151</v>
      </c>
      <c r="B96" s="50" t="s">
        <v>61</v>
      </c>
      <c r="C96" s="50" t="s">
        <v>75</v>
      </c>
      <c r="D96" s="50" t="s">
        <v>153</v>
      </c>
      <c r="E96" s="51">
        <v>25.2</v>
      </c>
      <c r="F96" s="51">
        <v>126</v>
      </c>
      <c r="G96" s="51">
        <v>151.2</v>
      </c>
    </row>
    <row r="97" spans="1:7" s="50" customFormat="1" ht="12.75">
      <c r="A97" s="35"/>
      <c r="E97" s="51"/>
      <c r="F97" s="51"/>
      <c r="G97" s="51"/>
    </row>
    <row r="98" spans="4:7" ht="13.5" thickBot="1">
      <c r="D98" s="29"/>
      <c r="E98" s="20">
        <f>SUM(E74:E97)</f>
        <v>6560.49</v>
      </c>
      <c r="F98" s="20">
        <f>SUM(F74:F97)</f>
        <v>2589.7799999999997</v>
      </c>
      <c r="G98" s="20">
        <f>SUM(G74:G97)</f>
        <v>3102.1499999999996</v>
      </c>
    </row>
    <row r="99" ht="30" customHeight="1" thickTop="1"/>
    <row r="100" spans="1:3" ht="18">
      <c r="A100" s="5" t="s">
        <v>12</v>
      </c>
      <c r="C100" s="2" t="s">
        <v>60</v>
      </c>
    </row>
    <row r="101" ht="12.75" customHeight="1"/>
    <row r="102" ht="28.5" customHeight="1"/>
    <row r="103" ht="19.5" customHeight="1">
      <c r="A103" s="5" t="s">
        <v>65</v>
      </c>
    </row>
    <row r="104" ht="12.75" customHeight="1"/>
    <row r="105" spans="2:5" ht="12.75" customHeight="1">
      <c r="B105" s="14" t="s">
        <v>15</v>
      </c>
      <c r="C105" s="14" t="s">
        <v>35</v>
      </c>
      <c r="D105" s="14" t="s">
        <v>14</v>
      </c>
      <c r="E105" s="15" t="s">
        <v>56</v>
      </c>
    </row>
    <row r="106" spans="2:5" ht="12.75" customHeight="1">
      <c r="B106" s="14"/>
      <c r="C106" s="14"/>
      <c r="D106" s="14"/>
      <c r="E106" s="15"/>
    </row>
    <row r="107" spans="1:5" ht="13.5" customHeight="1">
      <c r="A107" s="22" t="s">
        <v>50</v>
      </c>
      <c r="D107" s="11"/>
      <c r="E107" s="21"/>
    </row>
    <row r="108" spans="2:5" ht="13.5" customHeight="1">
      <c r="B108" s="2" t="s">
        <v>73</v>
      </c>
      <c r="C108" s="2" t="s">
        <v>47</v>
      </c>
      <c r="D108" s="11" t="s">
        <v>48</v>
      </c>
      <c r="E108" s="54">
        <f>(475*1)</f>
        <v>475</v>
      </c>
    </row>
    <row r="109" spans="2:5" ht="13.5" customHeight="1">
      <c r="B109" s="2" t="s">
        <v>49</v>
      </c>
      <c r="C109" s="2" t="s">
        <v>40</v>
      </c>
      <c r="D109" s="11" t="s">
        <v>51</v>
      </c>
      <c r="E109" s="21">
        <f>85*6</f>
        <v>510</v>
      </c>
    </row>
    <row r="110" spans="2:5" ht="13.5" customHeight="1">
      <c r="B110" s="2" t="s">
        <v>49</v>
      </c>
      <c r="C110" s="2" t="s">
        <v>37</v>
      </c>
      <c r="D110" s="11" t="s">
        <v>52</v>
      </c>
      <c r="E110" s="21">
        <f>6*260</f>
        <v>1560</v>
      </c>
    </row>
    <row r="111" spans="2:5" ht="13.5" customHeight="1">
      <c r="B111" s="2" t="s">
        <v>61</v>
      </c>
      <c r="C111" s="2" t="s">
        <v>62</v>
      </c>
      <c r="D111" s="11" t="s">
        <v>63</v>
      </c>
      <c r="E111" s="26">
        <v>680</v>
      </c>
    </row>
    <row r="112" spans="2:5" ht="13.5" customHeight="1">
      <c r="B112" s="2" t="s">
        <v>53</v>
      </c>
      <c r="C112" s="2" t="s">
        <v>62</v>
      </c>
      <c r="D112" s="11" t="s">
        <v>64</v>
      </c>
      <c r="E112" s="26">
        <v>97</v>
      </c>
    </row>
    <row r="113" spans="2:5" ht="13.5" customHeight="1">
      <c r="B113" s="2" t="s">
        <v>66</v>
      </c>
      <c r="C113" s="2" t="s">
        <v>54</v>
      </c>
      <c r="D113" s="11" t="s">
        <v>84</v>
      </c>
      <c r="E113" s="26">
        <f>416.66*9</f>
        <v>3749.94</v>
      </c>
    </row>
    <row r="114" spans="2:5" ht="13.5" customHeight="1">
      <c r="B114" s="2" t="s">
        <v>73</v>
      </c>
      <c r="C114" s="2" t="s">
        <v>131</v>
      </c>
      <c r="D114" s="11" t="s">
        <v>132</v>
      </c>
      <c r="E114" s="26" t="s">
        <v>133</v>
      </c>
    </row>
    <row r="115" spans="2:5" ht="13.5" customHeight="1">
      <c r="B115" s="2" t="s">
        <v>70</v>
      </c>
      <c r="C115" s="2" t="s">
        <v>37</v>
      </c>
      <c r="D115" s="11" t="s">
        <v>130</v>
      </c>
      <c r="E115" s="26">
        <v>400</v>
      </c>
    </row>
    <row r="116" ht="12.75" customHeight="1">
      <c r="E116" s="12"/>
    </row>
    <row r="117" ht="12.75" customHeight="1">
      <c r="E117" s="19">
        <f>SUM(E107:E116)</f>
        <v>7471.9400000000005</v>
      </c>
    </row>
    <row r="118" ht="33.75" customHeight="1">
      <c r="E118" s="12"/>
    </row>
    <row r="119" ht="19.5" customHeight="1">
      <c r="A119" s="5" t="s">
        <v>27</v>
      </c>
    </row>
    <row r="120" ht="12.75" customHeight="1"/>
    <row r="121" spans="2:5" ht="12.75" customHeight="1">
      <c r="B121" s="14" t="s">
        <v>15</v>
      </c>
      <c r="C121" s="14" t="s">
        <v>35</v>
      </c>
      <c r="D121" s="14" t="s">
        <v>14</v>
      </c>
      <c r="E121" s="15" t="s">
        <v>6</v>
      </c>
    </row>
    <row r="122" spans="2:5" ht="12.75" customHeight="1">
      <c r="B122" s="14"/>
      <c r="C122" s="14"/>
      <c r="D122" s="14"/>
      <c r="E122" s="15"/>
    </row>
    <row r="123" spans="2:5" ht="12.75" customHeight="1">
      <c r="B123" s="2" t="s">
        <v>28</v>
      </c>
      <c r="C123" s="2" t="s">
        <v>43</v>
      </c>
      <c r="D123" s="2" t="s">
        <v>31</v>
      </c>
      <c r="E123" s="12">
        <v>3422.87</v>
      </c>
    </row>
    <row r="124" spans="2:5" ht="12.75" customHeight="1">
      <c r="B124" s="2" t="s">
        <v>29</v>
      </c>
      <c r="C124" s="2" t="s">
        <v>43</v>
      </c>
      <c r="D124" s="2" t="s">
        <v>32</v>
      </c>
      <c r="E124" s="12">
        <v>3422.87</v>
      </c>
    </row>
    <row r="125" ht="30" customHeight="1"/>
    <row r="126" spans="1:3" ht="18">
      <c r="A126" s="5" t="s">
        <v>33</v>
      </c>
      <c r="C126" s="2" t="s">
        <v>7</v>
      </c>
    </row>
    <row r="127" ht="11.25" customHeight="1">
      <c r="A127" s="5"/>
    </row>
    <row r="128" spans="1:2" ht="32.25" customHeight="1">
      <c r="A128" s="5" t="s">
        <v>72</v>
      </c>
      <c r="B128" s="2" t="s">
        <v>7</v>
      </c>
    </row>
    <row r="129" ht="18">
      <c r="A129" s="5"/>
    </row>
    <row r="130" spans="1:6" ht="18">
      <c r="A130" s="5" t="s">
        <v>89</v>
      </c>
      <c r="E130" s="28" t="s">
        <v>97</v>
      </c>
      <c r="F130" s="28" t="s">
        <v>98</v>
      </c>
    </row>
    <row r="132" spans="2:5" ht="12.75">
      <c r="B132" s="2" t="s">
        <v>18</v>
      </c>
      <c r="C132" s="2" t="s">
        <v>90</v>
      </c>
      <c r="E132" s="55" t="s">
        <v>91</v>
      </c>
    </row>
    <row r="134" ht="18">
      <c r="A134" s="5" t="s">
        <v>92</v>
      </c>
    </row>
    <row r="136" spans="2:6" ht="12.75">
      <c r="B136" s="2" t="s">
        <v>93</v>
      </c>
      <c r="C136" s="2" t="s">
        <v>94</v>
      </c>
      <c r="E136" s="2"/>
      <c r="F136" s="3">
        <v>18</v>
      </c>
    </row>
    <row r="137" spans="2:6" ht="12.75">
      <c r="B137" s="2" t="s">
        <v>95</v>
      </c>
      <c r="C137" s="2" t="s">
        <v>96</v>
      </c>
      <c r="F137" s="56">
        <v>2742</v>
      </c>
    </row>
    <row r="138" ht="12.75">
      <c r="F138" s="3">
        <f>SUM(F136:F137)</f>
        <v>2760</v>
      </c>
    </row>
  </sheetData>
  <sheetProtection/>
  <mergeCells count="1">
    <mergeCell ref="A55:G55"/>
  </mergeCells>
  <printOptions horizontalCentered="1" verticalCentered="1"/>
  <pageMargins left="0.7480314960629921" right="0.7480314960629921" top="0.4724409448818898" bottom="0.7480314960629921" header="0.2755905511811024" footer="0.2755905511811024"/>
  <pageSetup cellComments="asDisplayed" fitToHeight="2" fitToWidth="1" horizontalDpi="600" verticalDpi="600" orientation="landscape" paperSize="9" scale="49" r:id="rId1"/>
  <headerFooter alignWithMargins="0">
    <oddHeader>&amp;R&amp;"Verdana,Bold"&amp;11
</oddHeader>
    <oddFooter>&amp;L&amp;D&amp;C&amp;P&amp;R&amp;D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2016-10-20T11:19:33Z</cp:lastPrinted>
  <dcterms:created xsi:type="dcterms:W3CDTF">2006-04-20T12:59:32Z</dcterms:created>
  <dcterms:modified xsi:type="dcterms:W3CDTF">2016-11-18T11:30:19Z</dcterms:modified>
  <cp:category/>
  <cp:version/>
  <cp:contentType/>
  <cp:contentStatus/>
</cp:coreProperties>
</file>