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'General'!$A$1:$G$135</definedName>
  </definedNames>
  <calcPr fullCalcOnLoad="1"/>
</workbook>
</file>

<file path=xl/sharedStrings.xml><?xml version="1.0" encoding="utf-8"?>
<sst xmlns="http://schemas.openxmlformats.org/spreadsheetml/2006/main" count="252" uniqueCount="164">
  <si>
    <t>PITSTONE PARISH COUNCIL</t>
  </si>
  <si>
    <t>VAT</t>
  </si>
  <si>
    <t>Gross</t>
  </si>
  <si>
    <t>Net</t>
  </si>
  <si>
    <t>TOTAL INCOMINGS</t>
  </si>
  <si>
    <t>dd</t>
  </si>
  <si>
    <t>Amount</t>
  </si>
  <si>
    <t>Invoice Date</t>
  </si>
  <si>
    <t>See attached sheet</t>
  </si>
  <si>
    <t>,</t>
  </si>
  <si>
    <t>Y</t>
  </si>
  <si>
    <t>Eon</t>
  </si>
  <si>
    <t>CNG</t>
  </si>
  <si>
    <t>Summary of those in credit:</t>
  </si>
  <si>
    <t>Company</t>
  </si>
  <si>
    <t>Name</t>
  </si>
  <si>
    <t>Description</t>
  </si>
  <si>
    <t>TOTAL VALUE OF TRANSFERS BETWEEN ACCOUNTS</t>
  </si>
  <si>
    <t xml:space="preserve">TOTAL OUTGOINGS </t>
  </si>
  <si>
    <t>NatWest</t>
  </si>
  <si>
    <t>Reserve account interest</t>
  </si>
  <si>
    <t>Trans Ref/Chq No</t>
  </si>
  <si>
    <t>auto</t>
  </si>
  <si>
    <t>various</t>
  </si>
  <si>
    <t>All employees + HMRC</t>
  </si>
  <si>
    <t>Date of Invoice</t>
  </si>
  <si>
    <t>Invoice/Description</t>
  </si>
  <si>
    <t>Debtors Summary/Overdue Invoices/Income Outstanding:</t>
  </si>
  <si>
    <t>Amounts not yet due to the parish council:</t>
  </si>
  <si>
    <t>Devolved Services 2017-18</t>
  </si>
  <si>
    <t>Devolved Services 2018-19</t>
  </si>
  <si>
    <t>S106 account interest</t>
  </si>
  <si>
    <t>Payment due 1/4/17</t>
  </si>
  <si>
    <t>Payment due 1/4/18</t>
  </si>
  <si>
    <t>Bank Reconciliation &amp; S106 Summary:</t>
  </si>
  <si>
    <t>Beneficiary</t>
  </si>
  <si>
    <t>Cost Centre</t>
  </si>
  <si>
    <t>Lighting</t>
  </si>
  <si>
    <t>Sports &amp; Leisure</t>
  </si>
  <si>
    <t>General Administration</t>
  </si>
  <si>
    <t>Finance</t>
  </si>
  <si>
    <t>S106</t>
  </si>
  <si>
    <t>PPP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</si>
  <si>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</si>
  <si>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</si>
  <si>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</si>
  <si>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</si>
  <si>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Employment &amp; training</t>
  </si>
  <si>
    <t>Devolved Services</t>
  </si>
  <si>
    <t>Grass cutting and footpath maintenance during 2016</t>
  </si>
  <si>
    <t>R Porter</t>
  </si>
  <si>
    <t>2016/17</t>
  </si>
  <si>
    <t>Grass cutting in Castlemead playgrounds, £85 per cut est 6 cuts</t>
  </si>
  <si>
    <t>Misc grass cutting £260per cut est 6 cuts, 2016</t>
  </si>
  <si>
    <t>AVDC</t>
  </si>
  <si>
    <t>Youth Café</t>
  </si>
  <si>
    <t>A J Groom &amp; Son Ltd</t>
  </si>
  <si>
    <t>Net Amount</t>
  </si>
  <si>
    <t>Sub total of standard bacs/cheques</t>
  </si>
  <si>
    <t>Sub total of grants and donations</t>
  </si>
  <si>
    <t>Sub total of direct debits</t>
  </si>
  <si>
    <t>None</t>
  </si>
  <si>
    <t>P&amp;IUFC</t>
  </si>
  <si>
    <t>Pavilion redevelopment</t>
  </si>
  <si>
    <t>Grant towards ball stop netting, once they have progressed project</t>
  </si>
  <si>
    <t>Planning application fee</t>
  </si>
  <si>
    <t>Commitments / Amounts not yet invoiced to the parish council / work not yet completed:</t>
  </si>
  <si>
    <t>Dave Rollins</t>
  </si>
  <si>
    <t>Accounting and payroll service subscription</t>
  </si>
  <si>
    <t>Pitstone Memorial Hall</t>
  </si>
  <si>
    <t>Creases Ironing Service</t>
  </si>
  <si>
    <t>Tring Showstoppers</t>
  </si>
  <si>
    <t>Martin London</t>
  </si>
  <si>
    <t>R Haynes</t>
  </si>
  <si>
    <t>General Maintenance</t>
  </si>
  <si>
    <t>Pitch hire over-payment</t>
  </si>
  <si>
    <t>P&amp;ICU FC</t>
  </si>
  <si>
    <t>6/16</t>
  </si>
  <si>
    <t>Budget Monitor:</t>
  </si>
  <si>
    <t>J Leonard Limited</t>
  </si>
  <si>
    <t>Insurance amendments</t>
  </si>
  <si>
    <t>Playground repairs tbc</t>
  </si>
  <si>
    <t>Staples UK Limited</t>
  </si>
  <si>
    <t>Stationery and toner cartridges</t>
  </si>
  <si>
    <t>Sports and Leisure</t>
  </si>
  <si>
    <t>bacs</t>
  </si>
  <si>
    <t>South Beds Driving</t>
  </si>
  <si>
    <t>Glasdon UK Limited</t>
  </si>
  <si>
    <t>Everglade black litter bin, liner and fixings</t>
  </si>
  <si>
    <t>Opus Energy</t>
  </si>
  <si>
    <t>Sage UK</t>
  </si>
  <si>
    <t>Barry Cato Motor Repairs</t>
  </si>
  <si>
    <t>PPP0716/32</t>
  </si>
  <si>
    <t>Tring Market Auctions</t>
  </si>
  <si>
    <t>PPP0716/64</t>
  </si>
  <si>
    <t>Marsworth Pre School</t>
  </si>
  <si>
    <t>PPP0716/67</t>
  </si>
  <si>
    <t>Grove Farm PYO</t>
  </si>
  <si>
    <t>Ashbys</t>
  </si>
  <si>
    <t>Miramar</t>
  </si>
  <si>
    <t>PPP0716/205</t>
  </si>
  <si>
    <t>The Dog Runner</t>
  </si>
  <si>
    <t>PPP0716/206</t>
  </si>
  <si>
    <t>The Tyre Changers</t>
  </si>
  <si>
    <t>PPP0716/208</t>
  </si>
  <si>
    <t>Greensleeves</t>
  </si>
  <si>
    <t>Windmill Pharmacy</t>
  </si>
  <si>
    <t>PPP0716/301</t>
  </si>
  <si>
    <t>SEPTEMBER 2016 FINANCIAL SUMMARY</t>
  </si>
  <si>
    <t xml:space="preserve">Receipts received to 22 September 2016, paid into a NatWest account </t>
  </si>
  <si>
    <t>Hire of pavilion car park in August</t>
  </si>
  <si>
    <t>PPP0716/157 SI-56</t>
  </si>
  <si>
    <t>PPP0716/180 SI-59</t>
  </si>
  <si>
    <t>slip 000116</t>
  </si>
  <si>
    <t>David Gooch Landscaping</t>
  </si>
  <si>
    <t>Top soil</t>
  </si>
  <si>
    <t>Direct debits noted at 29 September 2016 meeting</t>
  </si>
  <si>
    <t>Gas at pavilion to 31/8/16</t>
  </si>
  <si>
    <t>Street lighting energy 1-31/8/16</t>
  </si>
  <si>
    <t>Electricity at pavilion 31/7/16-30/8/26</t>
  </si>
  <si>
    <t>Barclays Bank</t>
  </si>
  <si>
    <t>Multicharge credit card set up fee</t>
  </si>
  <si>
    <t>Pavilion ground maintenance for August</t>
  </si>
  <si>
    <t>Bus shelter cleaning in September</t>
  </si>
  <si>
    <t>Parish Online</t>
  </si>
  <si>
    <t>Annual subscription to Parish Online (if resolve to renew)</t>
  </si>
  <si>
    <t>August hall hire (Play around the Parishes x 2)</t>
  </si>
  <si>
    <t>18/9/16</t>
  </si>
  <si>
    <t>June, July and August Hire SI-69.  Plus cross-charge of bank charges.</t>
  </si>
  <si>
    <t>P&amp;IJFC</t>
  </si>
  <si>
    <t>June, July and August Hire SI-70</t>
  </si>
  <si>
    <t>Repair and installation of donated benches</t>
  </si>
  <si>
    <t>00-108134-1-4678129-1</t>
  </si>
  <si>
    <t>PPP0516/191 - no longer residing in village.  Future ads cancelled.  Reduced invoice to 2 invoices that have already been printed.  Still no payment.  Offered installments.   PAYMENT AT RISK.</t>
  </si>
  <si>
    <t>Expenditure from Unity approved on 29 September 2016</t>
  </si>
  <si>
    <t>Total confidential transactions (salary &amp; HMRC) (pre-approved, see confidential summary)</t>
  </si>
  <si>
    <t>Grants &amp; donations approved on 29 September 2016 from Unity</t>
  </si>
  <si>
    <t>None this month</t>
  </si>
  <si>
    <t>Inter-account transfers approved at 29 September 2016 meeting</t>
  </si>
  <si>
    <t>Cheque 300066</t>
  </si>
  <si>
    <t>The Chiltern Society</t>
  </si>
  <si>
    <t>Annual membership (if resolve to renew)</t>
  </si>
  <si>
    <t>Litter &amp; Dog Fouling</t>
  </si>
  <si>
    <t>NB: Sewerage abatement for pavilion water from Anglian Water resulted in a credit to our account of £856.64.  The clerk has requested a refund to bank, rather than hold on account.</t>
  </si>
  <si>
    <t>23/9/16</t>
  </si>
  <si>
    <t>Anglian Water</t>
  </si>
  <si>
    <t>Pavilion sewerage abatement refund</t>
  </si>
  <si>
    <t xml:space="preserve">2nd half precept </t>
  </si>
  <si>
    <t>BACS</t>
  </si>
  <si>
    <t>PPP0716/300</t>
  </si>
  <si>
    <t>slip 000117</t>
  </si>
  <si>
    <t>PPP0716/126</t>
  </si>
  <si>
    <t>Re-issue of payment following return of last cheque.  April hire from last season.</t>
  </si>
  <si>
    <t>Hire of pavilion car park in September</t>
  </si>
  <si>
    <t>Receipts received to 29 September 2016, paid into Unity account</t>
  </si>
  <si>
    <t>H L Wesley</t>
  </si>
  <si>
    <t>31 x £5 gift vouchers re youth café volunteers</t>
  </si>
  <si>
    <t>D Rollins</t>
  </si>
  <si>
    <t>Youth café management services Sept 2016 plus remainder of ramp repairs</t>
  </si>
  <si>
    <t>Mazars</t>
  </si>
  <si>
    <t>External Audit fee</t>
  </si>
  <si>
    <t>OCT-July</t>
  </si>
  <si>
    <t>Reg Porter</t>
  </si>
  <si>
    <t>Footpath strimming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</si>
</sst>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4" fillId="0" borderId="0" xfId="44" applyFont="1" applyBorder="1" applyAlignment="1">
      <alignment/>
    </xf>
    <xf numFmtId="171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0" fontId="0" fillId="0" borderId="0" xfId="44" applyFont="1" applyAlignment="1">
      <alignment horizontal="right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70" fontId="4" fillId="0" borderId="0" xfId="44" applyFont="1" applyAlignment="1">
      <alignment horizontal="right"/>
    </xf>
    <xf numFmtId="17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0" fontId="0" fillId="0" borderId="10" xfId="44" applyFont="1" applyBorder="1" applyAlignment="1">
      <alignment horizontal="right"/>
    </xf>
    <xf numFmtId="170" fontId="4" fillId="0" borderId="11" xfId="44" applyFont="1" applyBorder="1" applyAlignment="1">
      <alignment/>
    </xf>
    <xf numFmtId="165" fontId="0" fillId="0" borderId="0" xfId="44" applyNumberFormat="1" applyFont="1" applyAlignment="1">
      <alignment horizontal="right"/>
    </xf>
    <xf numFmtId="0" fontId="0" fillId="0" borderId="12" xfId="0" applyFont="1" applyBorder="1" applyAlignment="1">
      <alignment horizontal="center"/>
    </xf>
    <xf numFmtId="165" fontId="0" fillId="0" borderId="0" xfId="44" applyNumberFormat="1" applyFont="1" applyFill="1" applyAlignment="1">
      <alignment horizontal="right"/>
    </xf>
    <xf numFmtId="171" fontId="4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left" wrapText="1"/>
    </xf>
    <xf numFmtId="167" fontId="0" fillId="0" borderId="0" xfId="44" applyNumberFormat="1" applyFont="1" applyAlignment="1">
      <alignment horizontal="right"/>
    </xf>
    <xf numFmtId="0" fontId="4" fillId="0" borderId="0" xfId="0" applyFont="1" applyAlignment="1">
      <alignment horizontal="center"/>
    </xf>
    <xf numFmtId="170" fontId="4" fillId="0" borderId="0" xfId="44" applyFont="1" applyAlignment="1">
      <alignment/>
    </xf>
    <xf numFmtId="170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0" fontId="4" fillId="0" borderId="0" xfId="44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71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0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 quotePrefix="1">
      <alignment horizontal="center"/>
    </xf>
    <xf numFmtId="49" fontId="0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0" xfId="44" applyNumberFormat="1" applyFont="1" applyAlignment="1">
      <alignment/>
    </xf>
    <xf numFmtId="0" fontId="4" fillId="0" borderId="11" xfId="0" applyFont="1" applyBorder="1" applyAlignment="1">
      <alignment/>
    </xf>
    <xf numFmtId="170" fontId="4" fillId="0" borderId="11" xfId="44" applyNumberFormat="1" applyFont="1" applyBorder="1" applyAlignment="1">
      <alignment/>
    </xf>
    <xf numFmtId="13" fontId="0" fillId="0" borderId="0" xfId="44" applyNumberFormat="1" applyFont="1" applyAlignment="1" quotePrefix="1">
      <alignment horizontal="right"/>
    </xf>
    <xf numFmtId="170" fontId="0" fillId="0" borderId="12" xfId="44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171" fontId="0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%202016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6">
          <cell r="D16">
            <v>9.3</v>
          </cell>
          <cell r="E16">
            <v>2137.48</v>
          </cell>
          <cell r="F16">
            <v>2146.78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abSelected="1" workbookViewId="0" topLeftCell="A39">
      <selection activeCell="A139" sqref="A139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6.8515625" style="2" customWidth="1"/>
    <col min="4" max="4" width="80.42187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32" t="s">
        <v>0</v>
      </c>
    </row>
    <row r="2" spans="1:4" ht="20.25">
      <c r="A2" s="1" t="s">
        <v>9</v>
      </c>
      <c r="D2" s="32" t="s">
        <v>108</v>
      </c>
    </row>
    <row r="3" ht="18">
      <c r="D3" s="4"/>
    </row>
    <row r="4" ht="12.75">
      <c r="D4" s="13"/>
    </row>
    <row r="5" spans="1:4" ht="18">
      <c r="A5" s="5" t="s">
        <v>134</v>
      </c>
      <c r="D5" s="4"/>
    </row>
    <row r="6" spans="1:4" ht="18">
      <c r="A6" s="5"/>
      <c r="D6" s="4"/>
    </row>
    <row r="7" spans="1:7" ht="12.75">
      <c r="A7" s="33" t="s">
        <v>21</v>
      </c>
      <c r="B7" s="34" t="s">
        <v>35</v>
      </c>
      <c r="C7" s="34" t="s">
        <v>36</v>
      </c>
      <c r="D7" s="14" t="s">
        <v>16</v>
      </c>
      <c r="E7" s="35" t="s">
        <v>1</v>
      </c>
      <c r="F7" s="35" t="s">
        <v>3</v>
      </c>
      <c r="G7" s="35" t="s">
        <v>2</v>
      </c>
    </row>
    <row r="8" ht="12.75">
      <c r="P8" s="2" t="s">
        <v>10</v>
      </c>
    </row>
    <row r="9" spans="1:7" ht="12.75">
      <c r="A9" s="1" t="s">
        <v>23</v>
      </c>
      <c r="B9" s="2" t="s">
        <v>24</v>
      </c>
      <c r="C9" s="2" t="s">
        <v>47</v>
      </c>
      <c r="D9" s="13" t="s">
        <v>135</v>
      </c>
      <c r="E9" s="3">
        <f>'[1]Confidential'!$D$16</f>
        <v>9.3</v>
      </c>
      <c r="F9" s="3">
        <f>'[1]Confidential'!$E$16</f>
        <v>2137.48</v>
      </c>
      <c r="G9" s="3">
        <f>'[1]Confidential'!$F$16</f>
        <v>2146.78</v>
      </c>
    </row>
    <row r="10" spans="1:7" ht="13.5" customHeight="1">
      <c r="A10" s="1">
        <v>676266042</v>
      </c>
      <c r="B10" s="2" t="s">
        <v>56</v>
      </c>
      <c r="C10" s="2" t="s">
        <v>38</v>
      </c>
      <c r="D10" s="11" t="s">
        <v>122</v>
      </c>
      <c r="E10" s="12">
        <v>72</v>
      </c>
      <c r="F10" s="3">
        <v>360</v>
      </c>
      <c r="G10" s="3">
        <v>432</v>
      </c>
    </row>
    <row r="11" spans="1:7" ht="13.5" customHeight="1">
      <c r="A11" s="1">
        <v>175171688</v>
      </c>
      <c r="B11" s="2" t="s">
        <v>82</v>
      </c>
      <c r="C11" s="2" t="s">
        <v>39</v>
      </c>
      <c r="D11" s="11" t="s">
        <v>83</v>
      </c>
      <c r="E11" s="12">
        <v>48.51</v>
      </c>
      <c r="F11" s="3">
        <v>242.54</v>
      </c>
      <c r="G11" s="3">
        <v>291.05</v>
      </c>
    </row>
    <row r="12" spans="1:7" ht="13.5" customHeight="1">
      <c r="A12" s="1">
        <v>317698435</v>
      </c>
      <c r="B12" s="2" t="s">
        <v>73</v>
      </c>
      <c r="C12" s="2" t="s">
        <v>74</v>
      </c>
      <c r="D12" s="11" t="s">
        <v>123</v>
      </c>
      <c r="E12" s="12"/>
      <c r="F12" s="3">
        <v>45</v>
      </c>
      <c r="G12" s="3">
        <v>45</v>
      </c>
    </row>
    <row r="13" spans="1:7" ht="13.5" customHeight="1">
      <c r="A13" s="1">
        <v>624026393</v>
      </c>
      <c r="B13" s="2" t="s">
        <v>124</v>
      </c>
      <c r="C13" s="2" t="s">
        <v>39</v>
      </c>
      <c r="D13" s="11" t="s">
        <v>125</v>
      </c>
      <c r="E13" s="12">
        <v>8.4</v>
      </c>
      <c r="F13" s="3">
        <v>42</v>
      </c>
      <c r="G13" s="3">
        <v>50.4</v>
      </c>
    </row>
    <row r="14" spans="1:7" ht="13.5" customHeight="1">
      <c r="A14" s="1">
        <v>998795925</v>
      </c>
      <c r="B14" s="2" t="s">
        <v>69</v>
      </c>
      <c r="C14" s="2" t="s">
        <v>39</v>
      </c>
      <c r="D14" s="11" t="s">
        <v>126</v>
      </c>
      <c r="E14" s="12"/>
      <c r="F14" s="3">
        <v>49.5</v>
      </c>
      <c r="G14" s="3">
        <v>49.5</v>
      </c>
    </row>
    <row r="15" spans="1:7" ht="13.5" customHeight="1">
      <c r="A15" s="1" t="s">
        <v>139</v>
      </c>
      <c r="B15" s="2" t="s">
        <v>140</v>
      </c>
      <c r="C15" s="2" t="s">
        <v>39</v>
      </c>
      <c r="D15" s="11" t="s">
        <v>141</v>
      </c>
      <c r="E15" s="12"/>
      <c r="F15" s="3">
        <v>30</v>
      </c>
      <c r="G15" s="3">
        <v>30</v>
      </c>
    </row>
    <row r="16" spans="1:7" ht="13.5" customHeight="1">
      <c r="A16" s="1">
        <v>341163104</v>
      </c>
      <c r="B16" s="2" t="s">
        <v>155</v>
      </c>
      <c r="C16" s="2" t="s">
        <v>55</v>
      </c>
      <c r="D16" s="11" t="s">
        <v>156</v>
      </c>
      <c r="E16" s="12"/>
      <c r="F16" s="3">
        <v>155</v>
      </c>
      <c r="G16" s="3">
        <v>155</v>
      </c>
    </row>
    <row r="17" spans="1:7" ht="13.5" customHeight="1">
      <c r="A17" s="1">
        <v>555830042</v>
      </c>
      <c r="B17" s="2" t="s">
        <v>157</v>
      </c>
      <c r="C17" s="2" t="s">
        <v>55</v>
      </c>
      <c r="D17" s="11" t="s">
        <v>158</v>
      </c>
      <c r="E17" s="12"/>
      <c r="F17" s="3">
        <v>136.76</v>
      </c>
      <c r="G17" s="3">
        <v>136.76</v>
      </c>
    </row>
    <row r="18" spans="1:7" ht="13.5" customHeight="1">
      <c r="A18" s="1">
        <v>388783646</v>
      </c>
      <c r="B18" s="2" t="s">
        <v>159</v>
      </c>
      <c r="C18" s="2" t="s">
        <v>39</v>
      </c>
      <c r="D18" s="11" t="s">
        <v>160</v>
      </c>
      <c r="E18" s="12">
        <v>80</v>
      </c>
      <c r="F18" s="3">
        <v>400</v>
      </c>
      <c r="G18" s="3">
        <v>480</v>
      </c>
    </row>
    <row r="19" spans="1:7" ht="13.5" customHeight="1">
      <c r="A19" s="1">
        <v>437590424</v>
      </c>
      <c r="B19" s="2" t="s">
        <v>162</v>
      </c>
      <c r="C19" s="2" t="s">
        <v>48</v>
      </c>
      <c r="D19" s="11" t="s">
        <v>163</v>
      </c>
      <c r="E19" s="12">
        <v>56</v>
      </c>
      <c r="F19" s="3">
        <v>280</v>
      </c>
      <c r="G19" s="3">
        <v>336</v>
      </c>
    </row>
    <row r="20" ht="12.75">
      <c r="D20" s="13"/>
    </row>
    <row r="21" spans="4:7" ht="13.5" customHeight="1" thickBot="1">
      <c r="D21" s="14" t="s">
        <v>58</v>
      </c>
      <c r="E21" s="20">
        <f>SUM(E9:E20)</f>
        <v>274.21000000000004</v>
      </c>
      <c r="F21" s="20">
        <f>SUM(F9:F20)</f>
        <v>3878.2799999999997</v>
      </c>
      <c r="G21" s="20">
        <f>SUM(G9:G20)</f>
        <v>4152.490000000001</v>
      </c>
    </row>
    <row r="22" ht="13.5" thickTop="1">
      <c r="D22" s="13"/>
    </row>
    <row r="23" ht="12.75">
      <c r="D23" s="13"/>
    </row>
    <row r="24" spans="1:4" ht="18">
      <c r="A24" s="5" t="s">
        <v>136</v>
      </c>
      <c r="D24" s="13"/>
    </row>
    <row r="25" spans="1:4" ht="18">
      <c r="A25" s="5"/>
      <c r="D25" s="13"/>
    </row>
    <row r="26" spans="1:7" ht="25.5">
      <c r="A26" s="33" t="s">
        <v>21</v>
      </c>
      <c r="B26" s="36" t="s">
        <v>45</v>
      </c>
      <c r="C26" s="34" t="s">
        <v>36</v>
      </c>
      <c r="D26" s="14" t="s">
        <v>46</v>
      </c>
      <c r="E26" s="35" t="s">
        <v>1</v>
      </c>
      <c r="F26" s="35" t="s">
        <v>3</v>
      </c>
      <c r="G26" s="35" t="s">
        <v>2</v>
      </c>
    </row>
    <row r="27" ht="12.75">
      <c r="P27" s="2" t="s">
        <v>10</v>
      </c>
    </row>
    <row r="28" spans="1:4" ht="12.75">
      <c r="A28" s="37"/>
      <c r="B28" s="2" t="s">
        <v>61</v>
      </c>
      <c r="D28" s="11"/>
    </row>
    <row r="29" spans="1:4" ht="12.75">
      <c r="A29" s="38"/>
      <c r="D29" s="13"/>
    </row>
    <row r="30" spans="4:7" ht="13.5" customHeight="1" thickBot="1">
      <c r="D30" s="14" t="s">
        <v>59</v>
      </c>
      <c r="E30" s="20">
        <f>SUM(E27:E29)</f>
        <v>0</v>
      </c>
      <c r="F30" s="20">
        <f>SUM(F27:F29)</f>
        <v>0</v>
      </c>
      <c r="G30" s="20">
        <f>SUM(G27:G29)</f>
        <v>0</v>
      </c>
    </row>
    <row r="31" spans="1:7" ht="13.5" thickTop="1">
      <c r="A31" s="39"/>
      <c r="B31" s="39"/>
      <c r="C31" s="39"/>
      <c r="D31" s="39"/>
      <c r="E31" s="39"/>
      <c r="F31" s="39"/>
      <c r="G31" s="39"/>
    </row>
    <row r="32" spans="1:4" ht="18">
      <c r="A32" s="5" t="s">
        <v>116</v>
      </c>
      <c r="D32" s="40"/>
    </row>
    <row r="33" spans="4:7" ht="12.75">
      <c r="D33" s="16"/>
      <c r="G33" s="6"/>
    </row>
    <row r="34" spans="1:7" ht="12.75">
      <c r="A34" s="1" t="s">
        <v>5</v>
      </c>
      <c r="B34" s="2" t="s">
        <v>12</v>
      </c>
      <c r="C34" s="2" t="s">
        <v>38</v>
      </c>
      <c r="D34" s="11" t="s">
        <v>117</v>
      </c>
      <c r="E34" s="3">
        <v>0.57</v>
      </c>
      <c r="F34" s="3">
        <v>11.44</v>
      </c>
      <c r="G34" s="3">
        <v>12.01</v>
      </c>
    </row>
    <row r="35" spans="1:7" ht="12.75">
      <c r="A35" s="1" t="s">
        <v>5</v>
      </c>
      <c r="B35" s="2" t="s">
        <v>11</v>
      </c>
      <c r="C35" s="2" t="s">
        <v>37</v>
      </c>
      <c r="D35" s="2" t="s">
        <v>118</v>
      </c>
      <c r="E35" s="3">
        <v>64.99</v>
      </c>
      <c r="F35" s="3">
        <v>324.96</v>
      </c>
      <c r="G35" s="3">
        <v>389.95</v>
      </c>
    </row>
    <row r="36" spans="1:7" ht="12.75">
      <c r="A36" s="1" t="s">
        <v>5</v>
      </c>
      <c r="B36" s="2" t="s">
        <v>90</v>
      </c>
      <c r="C36" s="2" t="s">
        <v>39</v>
      </c>
      <c r="D36" s="11" t="s">
        <v>68</v>
      </c>
      <c r="E36" s="3">
        <v>1.5</v>
      </c>
      <c r="F36" s="3">
        <v>7.5</v>
      </c>
      <c r="G36" s="3">
        <v>9</v>
      </c>
    </row>
    <row r="37" spans="1:7" ht="12.75">
      <c r="A37" s="1" t="s">
        <v>5</v>
      </c>
      <c r="B37" s="2" t="s">
        <v>89</v>
      </c>
      <c r="C37" s="2" t="s">
        <v>38</v>
      </c>
      <c r="D37" s="2" t="s">
        <v>119</v>
      </c>
      <c r="E37" s="3">
        <v>1.34</v>
      </c>
      <c r="F37" s="3">
        <v>26.72</v>
      </c>
      <c r="G37" s="3">
        <v>28.06</v>
      </c>
    </row>
    <row r="38" spans="1:7" ht="12.75">
      <c r="A38" s="1" t="s">
        <v>5</v>
      </c>
      <c r="B38" s="2" t="s">
        <v>120</v>
      </c>
      <c r="C38" s="2" t="s">
        <v>39</v>
      </c>
      <c r="D38" s="2" t="s">
        <v>121</v>
      </c>
      <c r="F38" s="3">
        <v>50</v>
      </c>
      <c r="G38" s="3">
        <v>50</v>
      </c>
    </row>
    <row r="39" ht="12.75">
      <c r="D39" s="11"/>
    </row>
    <row r="40" spans="4:7" ht="13.5" customHeight="1" thickBot="1">
      <c r="D40" s="14" t="s">
        <v>60</v>
      </c>
      <c r="E40" s="20">
        <f>SUM(E34:E39)</f>
        <v>68.39999999999999</v>
      </c>
      <c r="F40" s="20">
        <f>SUM(F34:F39)</f>
        <v>420.62</v>
      </c>
      <c r="G40" s="20">
        <f>SUM(G34:G39)</f>
        <v>489.02</v>
      </c>
    </row>
    <row r="41" spans="4:7" ht="13.5" customHeight="1" thickTop="1">
      <c r="D41" s="14"/>
      <c r="E41" s="6"/>
      <c r="F41" s="6"/>
      <c r="G41" s="6"/>
    </row>
    <row r="42" spans="1:4" ht="12.75">
      <c r="A42" s="41" t="s">
        <v>143</v>
      </c>
      <c r="D42" s="11"/>
    </row>
    <row r="44" spans="4:7" ht="13.5" thickBot="1">
      <c r="D44" s="24" t="s">
        <v>18</v>
      </c>
      <c r="E44" s="20">
        <f>E40+E30+E21</f>
        <v>342.61</v>
      </c>
      <c r="F44" s="20">
        <f>F40+F30+F21</f>
        <v>4298.9</v>
      </c>
      <c r="G44" s="20">
        <f>G40+G30+G21</f>
        <v>4641.51</v>
      </c>
    </row>
    <row r="45" spans="4:7" ht="13.5" thickTop="1">
      <c r="D45" s="25"/>
      <c r="E45" s="6"/>
      <c r="F45" s="6"/>
      <c r="G45" s="6"/>
    </row>
    <row r="46" spans="1:4" ht="18">
      <c r="A46" s="5" t="s">
        <v>80</v>
      </c>
      <c r="D46" s="40"/>
    </row>
    <row r="47" spans="4:7" ht="12.75">
      <c r="D47" s="25"/>
      <c r="E47" s="6"/>
      <c r="F47" s="6"/>
      <c r="G47" s="6"/>
    </row>
    <row r="48" spans="1:7" ht="12.75">
      <c r="A48" s="42" t="s">
        <v>137</v>
      </c>
      <c r="D48" s="25"/>
      <c r="G48" s="6"/>
    </row>
    <row r="49" spans="1:7" ht="12.75">
      <c r="A49" s="56"/>
      <c r="B49" s="56"/>
      <c r="C49" s="56"/>
      <c r="D49" s="56"/>
      <c r="E49" s="56"/>
      <c r="F49" s="56"/>
      <c r="G49" s="56"/>
    </row>
    <row r="50" spans="1:4" ht="18.75" customHeight="1">
      <c r="A50" s="5" t="s">
        <v>138</v>
      </c>
      <c r="D50" s="4"/>
    </row>
    <row r="51" spans="1:4" ht="18">
      <c r="A51" s="5"/>
      <c r="D51" s="4"/>
    </row>
    <row r="52" spans="1:4" ht="12.75" customHeight="1">
      <c r="A52" s="42" t="s">
        <v>61</v>
      </c>
      <c r="D52" s="42"/>
    </row>
    <row r="53" spans="4:7" ht="13.5" thickBot="1">
      <c r="D53" s="24" t="s">
        <v>17</v>
      </c>
      <c r="G53" s="20">
        <v>0</v>
      </c>
    </row>
    <row r="54" spans="1:7" ht="14.25" customHeight="1" thickTop="1">
      <c r="A54" s="26"/>
      <c r="B54" s="26"/>
      <c r="C54" s="26"/>
      <c r="D54" s="26"/>
      <c r="E54" s="26"/>
      <c r="F54" s="26"/>
      <c r="G54" s="26"/>
    </row>
    <row r="55" spans="1:7" ht="45" customHeight="1">
      <c r="A55" s="43" t="s">
        <v>109</v>
      </c>
      <c r="D55" s="7"/>
      <c r="E55" s="44" t="s">
        <v>1</v>
      </c>
      <c r="F55" s="44" t="s">
        <v>3</v>
      </c>
      <c r="G55" s="44" t="s">
        <v>2</v>
      </c>
    </row>
    <row r="56" ht="13.5" customHeight="1"/>
    <row r="57" spans="1:7" ht="12.75">
      <c r="A57" s="45" t="s">
        <v>22</v>
      </c>
      <c r="B57" s="2" t="s">
        <v>19</v>
      </c>
      <c r="C57" s="2" t="s">
        <v>40</v>
      </c>
      <c r="D57" s="2" t="s">
        <v>20</v>
      </c>
      <c r="F57" s="3">
        <v>3.73</v>
      </c>
      <c r="G57" s="3">
        <v>3.73</v>
      </c>
    </row>
    <row r="58" spans="1:7" ht="12.75">
      <c r="A58" s="45" t="s">
        <v>22</v>
      </c>
      <c r="B58" s="2" t="s">
        <v>19</v>
      </c>
      <c r="C58" s="2" t="s">
        <v>41</v>
      </c>
      <c r="D58" s="2" t="s">
        <v>31</v>
      </c>
      <c r="F58" s="3">
        <v>0.6</v>
      </c>
      <c r="G58" s="3">
        <v>0.6</v>
      </c>
    </row>
    <row r="59" spans="1:7" s="10" customFormat="1" ht="12.75" customHeight="1">
      <c r="A59" s="17"/>
      <c r="B59" s="8"/>
      <c r="C59" s="8"/>
      <c r="D59" s="8"/>
      <c r="E59" s="9"/>
      <c r="F59" s="9"/>
      <c r="G59" s="9"/>
    </row>
    <row r="60" spans="1:7" s="10" customFormat="1" ht="13.5" customHeight="1" thickBot="1">
      <c r="A60" s="17"/>
      <c r="E60" s="20">
        <f>SUM(E57:E59)</f>
        <v>0</v>
      </c>
      <c r="F60" s="20">
        <f>SUM(F57:F59)</f>
        <v>4.33</v>
      </c>
      <c r="G60" s="20">
        <f>SUM(G57:G59)</f>
        <v>4.33</v>
      </c>
    </row>
    <row r="61" spans="1:7" s="10" customFormat="1" ht="13.5" customHeight="1" thickTop="1">
      <c r="A61" s="17"/>
      <c r="E61" s="9"/>
      <c r="F61" s="9"/>
      <c r="G61" s="9"/>
    </row>
    <row r="62" spans="4:7" s="10" customFormat="1" ht="13.5" customHeight="1">
      <c r="D62" s="7"/>
      <c r="F62" s="9"/>
      <c r="G62" s="6"/>
    </row>
    <row r="63" spans="1:7" ht="18">
      <c r="A63" s="43" t="s">
        <v>154</v>
      </c>
      <c r="D63" s="7"/>
      <c r="E63" s="44"/>
      <c r="F63" s="44"/>
      <c r="G63" s="44"/>
    </row>
    <row r="64" ht="13.5" customHeight="1"/>
    <row r="65" spans="1:7" ht="12.75">
      <c r="A65" s="33" t="s">
        <v>43</v>
      </c>
      <c r="B65" s="34" t="s">
        <v>14</v>
      </c>
      <c r="C65" s="34" t="s">
        <v>36</v>
      </c>
      <c r="D65" s="14" t="s">
        <v>16</v>
      </c>
      <c r="E65" s="35" t="s">
        <v>1</v>
      </c>
      <c r="F65" s="35" t="s">
        <v>3</v>
      </c>
      <c r="G65" s="35" t="s">
        <v>2</v>
      </c>
    </row>
    <row r="66" ht="13.5" customHeight="1"/>
    <row r="67" spans="1:7" ht="12.75">
      <c r="A67" s="18" t="s">
        <v>85</v>
      </c>
      <c r="B67" s="2" t="s">
        <v>86</v>
      </c>
      <c r="C67" s="2" t="s">
        <v>38</v>
      </c>
      <c r="D67" s="2" t="s">
        <v>110</v>
      </c>
      <c r="F67" s="3">
        <v>40</v>
      </c>
      <c r="G67" s="3">
        <v>40</v>
      </c>
    </row>
    <row r="68" spans="1:7" ht="12.75">
      <c r="A68" s="18" t="s">
        <v>85</v>
      </c>
      <c r="B68" s="2" t="s">
        <v>98</v>
      </c>
      <c r="C68" s="2" t="s">
        <v>42</v>
      </c>
      <c r="D68" s="2" t="s">
        <v>111</v>
      </c>
      <c r="E68" s="3">
        <v>4.08</v>
      </c>
      <c r="F68" s="3">
        <v>20.42</v>
      </c>
      <c r="G68" s="3">
        <v>24.5</v>
      </c>
    </row>
    <row r="69" spans="1:7" ht="12.75">
      <c r="A69" s="18" t="s">
        <v>85</v>
      </c>
      <c r="B69" s="2" t="s">
        <v>99</v>
      </c>
      <c r="C69" s="2" t="s">
        <v>42</v>
      </c>
      <c r="D69" s="2" t="s">
        <v>112</v>
      </c>
      <c r="E69" s="3">
        <v>4.08</v>
      </c>
      <c r="F69" s="3">
        <v>20.42</v>
      </c>
      <c r="G69" s="3">
        <v>24.5</v>
      </c>
    </row>
    <row r="70" spans="1:7" ht="12.75">
      <c r="A70" s="18" t="s">
        <v>85</v>
      </c>
      <c r="B70" s="2" t="s">
        <v>101</v>
      </c>
      <c r="C70" s="2" t="s">
        <v>42</v>
      </c>
      <c r="D70" s="2" t="s">
        <v>102</v>
      </c>
      <c r="E70" s="3">
        <v>2.33</v>
      </c>
      <c r="F70" s="3">
        <v>11.67</v>
      </c>
      <c r="G70" s="3">
        <v>14</v>
      </c>
    </row>
    <row r="71" spans="1:7" ht="12.75">
      <c r="A71" s="46" t="s">
        <v>113</v>
      </c>
      <c r="B71" s="2" t="s">
        <v>103</v>
      </c>
      <c r="C71" s="2" t="s">
        <v>42</v>
      </c>
      <c r="D71" s="2" t="s">
        <v>104</v>
      </c>
      <c r="E71" s="3">
        <v>2.33</v>
      </c>
      <c r="F71" s="3">
        <v>11.67</v>
      </c>
      <c r="G71" s="3">
        <v>14</v>
      </c>
    </row>
    <row r="72" spans="1:7" ht="12.75">
      <c r="A72" s="46" t="s">
        <v>113</v>
      </c>
      <c r="B72" s="2" t="s">
        <v>93</v>
      </c>
      <c r="C72" s="2" t="s">
        <v>42</v>
      </c>
      <c r="D72" s="2" t="s">
        <v>94</v>
      </c>
      <c r="E72" s="3">
        <v>8.08</v>
      </c>
      <c r="F72" s="3">
        <v>40.42</v>
      </c>
      <c r="G72" s="3">
        <v>48.5</v>
      </c>
    </row>
    <row r="73" spans="1:7" ht="12.75">
      <c r="A73" s="46" t="s">
        <v>113</v>
      </c>
      <c r="B73" s="2" t="s">
        <v>91</v>
      </c>
      <c r="C73" s="2" t="s">
        <v>42</v>
      </c>
      <c r="D73" s="2" t="s">
        <v>92</v>
      </c>
      <c r="E73" s="3">
        <v>2.33</v>
      </c>
      <c r="F73" s="3">
        <v>11.67</v>
      </c>
      <c r="G73" s="3">
        <v>14</v>
      </c>
    </row>
    <row r="74" spans="1:7" ht="13.5" customHeight="1">
      <c r="A74" s="47" t="s">
        <v>132</v>
      </c>
      <c r="B74" s="2" t="s">
        <v>114</v>
      </c>
      <c r="C74" s="2" t="s">
        <v>38</v>
      </c>
      <c r="D74" s="2" t="s">
        <v>115</v>
      </c>
      <c r="E74" s="3">
        <v>8.33</v>
      </c>
      <c r="F74" s="3">
        <v>41.67</v>
      </c>
      <c r="G74" s="3">
        <v>50</v>
      </c>
    </row>
    <row r="75" spans="1:7" ht="12.75">
      <c r="A75" s="18" t="s">
        <v>85</v>
      </c>
      <c r="B75" s="2" t="s">
        <v>106</v>
      </c>
      <c r="C75" s="2" t="s">
        <v>42</v>
      </c>
      <c r="D75" s="2" t="s">
        <v>107</v>
      </c>
      <c r="E75" s="3">
        <v>5</v>
      </c>
      <c r="F75" s="3">
        <v>25</v>
      </c>
      <c r="G75" s="3">
        <v>30</v>
      </c>
    </row>
    <row r="76" spans="1:7" ht="12.75">
      <c r="A76" s="18" t="s">
        <v>85</v>
      </c>
      <c r="B76" s="2" t="s">
        <v>71</v>
      </c>
      <c r="C76" s="2" t="s">
        <v>42</v>
      </c>
      <c r="D76" s="2" t="s">
        <v>100</v>
      </c>
      <c r="E76" s="3">
        <v>2.33</v>
      </c>
      <c r="F76" s="3">
        <v>11.67</v>
      </c>
      <c r="G76" s="3">
        <v>14</v>
      </c>
    </row>
    <row r="77" spans="1:7" ht="12.75">
      <c r="A77" s="18" t="s">
        <v>85</v>
      </c>
      <c r="B77" s="2" t="s">
        <v>95</v>
      </c>
      <c r="C77" s="2" t="s">
        <v>42</v>
      </c>
      <c r="D77" s="2" t="s">
        <v>96</v>
      </c>
      <c r="E77" s="3">
        <v>4.08</v>
      </c>
      <c r="F77" s="3">
        <v>20.42</v>
      </c>
      <c r="G77" s="3">
        <v>24.5</v>
      </c>
    </row>
    <row r="78" spans="1:7" ht="12.75">
      <c r="A78" s="18" t="s">
        <v>85</v>
      </c>
      <c r="B78" s="2" t="s">
        <v>54</v>
      </c>
      <c r="C78" s="2" t="s">
        <v>39</v>
      </c>
      <c r="D78" s="2" t="s">
        <v>147</v>
      </c>
      <c r="F78" s="3">
        <v>43375</v>
      </c>
      <c r="G78" s="3">
        <v>43375</v>
      </c>
    </row>
    <row r="79" spans="1:7" ht="12.75">
      <c r="A79" s="18" t="s">
        <v>148</v>
      </c>
      <c r="B79" s="2" t="s">
        <v>105</v>
      </c>
      <c r="C79" s="2" t="s">
        <v>42</v>
      </c>
      <c r="D79" s="2" t="s">
        <v>149</v>
      </c>
      <c r="E79" s="3">
        <v>5</v>
      </c>
      <c r="F79" s="3">
        <v>25</v>
      </c>
      <c r="G79" s="3">
        <v>30</v>
      </c>
    </row>
    <row r="80" spans="1:7" ht="12.75">
      <c r="A80" s="18" t="s">
        <v>150</v>
      </c>
      <c r="B80" s="2" t="s">
        <v>97</v>
      </c>
      <c r="C80" s="2" t="s">
        <v>42</v>
      </c>
      <c r="D80" s="2" t="s">
        <v>151</v>
      </c>
      <c r="E80" s="3">
        <v>4.08</v>
      </c>
      <c r="F80" s="3">
        <v>20.42</v>
      </c>
      <c r="G80" s="3">
        <v>24.5</v>
      </c>
    </row>
    <row r="81" spans="1:7" ht="13.5" customHeight="1">
      <c r="A81" s="31" t="s">
        <v>150</v>
      </c>
      <c r="B81" s="2" t="s">
        <v>62</v>
      </c>
      <c r="C81" s="2" t="s">
        <v>84</v>
      </c>
      <c r="D81" s="2" t="s">
        <v>152</v>
      </c>
      <c r="E81" s="3">
        <v>60.2</v>
      </c>
      <c r="F81" s="3">
        <v>301</v>
      </c>
      <c r="G81" s="3">
        <v>361.2</v>
      </c>
    </row>
    <row r="82" spans="1:7" ht="12.75">
      <c r="A82" s="18" t="s">
        <v>85</v>
      </c>
      <c r="B82" s="2" t="s">
        <v>86</v>
      </c>
      <c r="C82" s="2" t="s">
        <v>38</v>
      </c>
      <c r="D82" s="2" t="s">
        <v>153</v>
      </c>
      <c r="F82" s="3">
        <v>40</v>
      </c>
      <c r="G82" s="3">
        <v>40</v>
      </c>
    </row>
    <row r="83" ht="12.75">
      <c r="A83" s="18"/>
    </row>
    <row r="84" spans="5:7" ht="13.5" customHeight="1" thickBot="1">
      <c r="E84" s="20">
        <f>SUM(E67:E83)</f>
        <v>112.25</v>
      </c>
      <c r="F84" s="20">
        <f>SUM(F67:F83)</f>
        <v>44016.45</v>
      </c>
      <c r="G84" s="20">
        <f>SUM(G67:G83)</f>
        <v>44128.7</v>
      </c>
    </row>
    <row r="85" ht="13.5" customHeight="1" thickTop="1"/>
    <row r="86" spans="1:7" s="10" customFormat="1" ht="12.75">
      <c r="A86" s="48"/>
      <c r="B86" s="8"/>
      <c r="C86" s="8"/>
      <c r="D86" s="8"/>
      <c r="E86" s="49"/>
      <c r="F86" s="49"/>
      <c r="G86" s="50"/>
    </row>
    <row r="87" spans="4:7" ht="13.5" thickBot="1">
      <c r="D87" s="51" t="s">
        <v>4</v>
      </c>
      <c r="E87" s="52">
        <f>E84+E60</f>
        <v>112.25</v>
      </c>
      <c r="F87" s="52">
        <f>F84+F60</f>
        <v>44020.78</v>
      </c>
      <c r="G87" s="52">
        <f>G84+G60</f>
        <v>44133.03</v>
      </c>
    </row>
    <row r="88" ht="13.5" thickTop="1"/>
    <row r="89" spans="1:4" ht="12.75">
      <c r="A89" s="42"/>
      <c r="D89" s="7"/>
    </row>
    <row r="91" ht="18">
      <c r="A91" s="5" t="s">
        <v>27</v>
      </c>
    </row>
    <row r="93" spans="1:7" s="14" customFormat="1" ht="12.75">
      <c r="A93" s="28" t="s">
        <v>25</v>
      </c>
      <c r="B93" s="14" t="s">
        <v>15</v>
      </c>
      <c r="C93" s="14" t="s">
        <v>36</v>
      </c>
      <c r="D93" s="14" t="s">
        <v>26</v>
      </c>
      <c r="E93" s="29" t="s">
        <v>1</v>
      </c>
      <c r="F93" s="29" t="s">
        <v>3</v>
      </c>
      <c r="G93" s="29" t="s">
        <v>2</v>
      </c>
    </row>
    <row r="95" spans="1:7" ht="38.25">
      <c r="A95" s="18">
        <v>42509</v>
      </c>
      <c r="B95" s="2" t="s">
        <v>70</v>
      </c>
      <c r="C95" s="2" t="s">
        <v>42</v>
      </c>
      <c r="D95" s="11" t="s">
        <v>133</v>
      </c>
      <c r="E95" s="3">
        <v>4.67</v>
      </c>
      <c r="F95" s="3">
        <v>23.34</v>
      </c>
      <c r="G95" s="3">
        <v>28.01</v>
      </c>
    </row>
    <row r="96" spans="1:7" ht="13.5" customHeight="1">
      <c r="A96" s="31" t="s">
        <v>127</v>
      </c>
      <c r="B96" s="2" t="s">
        <v>62</v>
      </c>
      <c r="C96" s="2" t="s">
        <v>84</v>
      </c>
      <c r="D96" s="2" t="s">
        <v>128</v>
      </c>
      <c r="E96" s="3">
        <v>101.6</v>
      </c>
      <c r="F96" s="3">
        <v>520</v>
      </c>
      <c r="G96" s="3">
        <v>621.6</v>
      </c>
    </row>
    <row r="97" spans="1:7" ht="12.75">
      <c r="A97" s="18" t="s">
        <v>127</v>
      </c>
      <c r="B97" s="2" t="s">
        <v>129</v>
      </c>
      <c r="C97" s="2" t="s">
        <v>84</v>
      </c>
      <c r="D97" s="2" t="s">
        <v>130</v>
      </c>
      <c r="E97" s="3">
        <v>32</v>
      </c>
      <c r="F97" s="3">
        <v>160</v>
      </c>
      <c r="G97" s="3">
        <v>192</v>
      </c>
    </row>
    <row r="98" spans="1:7" ht="12.75">
      <c r="A98" s="18" t="s">
        <v>144</v>
      </c>
      <c r="B98" s="2" t="s">
        <v>145</v>
      </c>
      <c r="C98" s="2" t="s">
        <v>84</v>
      </c>
      <c r="D98" s="2" t="s">
        <v>146</v>
      </c>
      <c r="F98" s="3">
        <v>856.64</v>
      </c>
      <c r="G98" s="3">
        <v>856.64</v>
      </c>
    </row>
    <row r="100" spans="4:7" ht="13.5" thickBot="1">
      <c r="D100" s="30"/>
      <c r="E100" s="20">
        <f>SUM(E83:E99)</f>
        <v>362.77</v>
      </c>
      <c r="F100" s="20">
        <f>SUM(F83:F99)</f>
        <v>89597.20999999999</v>
      </c>
      <c r="G100" s="20">
        <f>SUM(G83:G99)</f>
        <v>89959.98</v>
      </c>
    </row>
    <row r="101" ht="30" customHeight="1" thickTop="1"/>
    <row r="102" ht="18">
      <c r="A102" s="5" t="s">
        <v>13</v>
      </c>
    </row>
    <row r="103" ht="12.75" customHeight="1"/>
    <row r="104" spans="1:7" s="14" customFormat="1" ht="12.75" customHeight="1">
      <c r="A104" s="28"/>
      <c r="B104" s="14" t="s">
        <v>16</v>
      </c>
      <c r="D104" s="14" t="s">
        <v>14</v>
      </c>
      <c r="E104" s="15" t="s">
        <v>6</v>
      </c>
      <c r="F104" s="15" t="s">
        <v>7</v>
      </c>
      <c r="G104" s="29"/>
    </row>
    <row r="105" spans="1:7" s="14" customFormat="1" ht="12.75" customHeight="1">
      <c r="A105" s="28"/>
      <c r="B105" s="2" t="s">
        <v>75</v>
      </c>
      <c r="D105" s="2" t="s">
        <v>76</v>
      </c>
      <c r="E105" s="12">
        <v>0.84</v>
      </c>
      <c r="F105" s="53" t="s">
        <v>77</v>
      </c>
      <c r="G105" s="29"/>
    </row>
    <row r="106" spans="5:6" ht="12.75" customHeight="1">
      <c r="E106" s="54"/>
      <c r="F106" s="55"/>
    </row>
    <row r="107" ht="12.75" customHeight="1">
      <c r="E107" s="3">
        <f>SUM(E105:E106)</f>
        <v>0.84</v>
      </c>
    </row>
    <row r="108" ht="28.5" customHeight="1"/>
    <row r="109" ht="19.5" customHeight="1">
      <c r="A109" s="5" t="s">
        <v>66</v>
      </c>
    </row>
    <row r="110" ht="12.75" customHeight="1"/>
    <row r="111" spans="2:5" ht="12.75" customHeight="1">
      <c r="B111" s="14" t="s">
        <v>16</v>
      </c>
      <c r="C111" s="14" t="s">
        <v>36</v>
      </c>
      <c r="D111" s="14" t="s">
        <v>15</v>
      </c>
      <c r="E111" s="15" t="s">
        <v>57</v>
      </c>
    </row>
    <row r="112" spans="2:5" ht="12.75" customHeight="1">
      <c r="B112" s="14"/>
      <c r="C112" s="14"/>
      <c r="D112" s="14"/>
      <c r="E112" s="15"/>
    </row>
    <row r="113" spans="1:5" ht="13.5" customHeight="1">
      <c r="A113" s="22" t="s">
        <v>51</v>
      </c>
      <c r="D113" s="11"/>
      <c r="E113" s="21"/>
    </row>
    <row r="114" spans="2:5" ht="13.5" customHeight="1">
      <c r="B114" s="2" t="s">
        <v>79</v>
      </c>
      <c r="C114" s="2" t="s">
        <v>48</v>
      </c>
      <c r="D114" s="11" t="s">
        <v>49</v>
      </c>
      <c r="E114" s="23">
        <f>(475*3)+202</f>
        <v>1627</v>
      </c>
    </row>
    <row r="115" spans="2:5" ht="13.5" customHeight="1">
      <c r="B115" s="2" t="s">
        <v>50</v>
      </c>
      <c r="C115" s="2" t="s">
        <v>41</v>
      </c>
      <c r="D115" s="11" t="s">
        <v>52</v>
      </c>
      <c r="E115" s="21">
        <f>85*6</f>
        <v>510</v>
      </c>
    </row>
    <row r="116" spans="2:5" ht="13.5" customHeight="1">
      <c r="B116" s="2" t="s">
        <v>50</v>
      </c>
      <c r="C116" s="2" t="s">
        <v>38</v>
      </c>
      <c r="D116" s="11" t="s">
        <v>53</v>
      </c>
      <c r="E116" s="21">
        <f>6*260</f>
        <v>1560</v>
      </c>
    </row>
    <row r="117" spans="2:5" ht="13.5" customHeight="1">
      <c r="B117" s="2" t="s">
        <v>62</v>
      </c>
      <c r="C117" s="2" t="s">
        <v>63</v>
      </c>
      <c r="D117" s="11" t="s">
        <v>64</v>
      </c>
      <c r="E117" s="27">
        <v>680</v>
      </c>
    </row>
    <row r="118" spans="2:5" ht="13.5" customHeight="1">
      <c r="B118" s="2" t="s">
        <v>54</v>
      </c>
      <c r="C118" s="2" t="s">
        <v>63</v>
      </c>
      <c r="D118" s="11" t="s">
        <v>65</v>
      </c>
      <c r="E118" s="27">
        <v>97</v>
      </c>
    </row>
    <row r="119" spans="2:5" ht="13.5" customHeight="1">
      <c r="B119" s="2" t="s">
        <v>67</v>
      </c>
      <c r="C119" s="2" t="s">
        <v>55</v>
      </c>
      <c r="D119" s="11" t="s">
        <v>161</v>
      </c>
      <c r="E119" s="27">
        <f>416.66*10</f>
        <v>4166.6</v>
      </c>
    </row>
    <row r="120" spans="2:5" ht="13.5" customHeight="1">
      <c r="B120" s="2" t="s">
        <v>72</v>
      </c>
      <c r="C120" s="2" t="s">
        <v>38</v>
      </c>
      <c r="D120" s="11" t="s">
        <v>81</v>
      </c>
      <c r="E120" s="27">
        <v>250</v>
      </c>
    </row>
    <row r="121" spans="2:5" ht="13.5" customHeight="1">
      <c r="B121" s="2" t="s">
        <v>87</v>
      </c>
      <c r="C121" s="2" t="s">
        <v>142</v>
      </c>
      <c r="D121" s="11" t="s">
        <v>88</v>
      </c>
      <c r="E121" s="27">
        <v>254.81</v>
      </c>
    </row>
    <row r="122" spans="2:5" ht="13.5" customHeight="1">
      <c r="B122" s="2" t="s">
        <v>79</v>
      </c>
      <c r="C122" s="2" t="s">
        <v>38</v>
      </c>
      <c r="D122" s="11" t="s">
        <v>131</v>
      </c>
      <c r="E122" s="27">
        <v>200</v>
      </c>
    </row>
    <row r="123" ht="12.75" customHeight="1">
      <c r="E123" s="12"/>
    </row>
    <row r="124" ht="12.75" customHeight="1">
      <c r="E124" s="19">
        <f>SUM(E113:E123)</f>
        <v>9345.41</v>
      </c>
    </row>
    <row r="125" ht="33.75" customHeight="1">
      <c r="E125" s="12"/>
    </row>
    <row r="126" ht="19.5" customHeight="1">
      <c r="A126" s="5" t="s">
        <v>28</v>
      </c>
    </row>
    <row r="127" ht="12.75" customHeight="1"/>
    <row r="128" spans="2:5" ht="12.75" customHeight="1">
      <c r="B128" s="14" t="s">
        <v>16</v>
      </c>
      <c r="C128" s="14" t="s">
        <v>36</v>
      </c>
      <c r="D128" s="14" t="s">
        <v>15</v>
      </c>
      <c r="E128" s="15" t="s">
        <v>6</v>
      </c>
    </row>
    <row r="129" spans="2:5" ht="12.75" customHeight="1">
      <c r="B129" s="14"/>
      <c r="C129" s="14"/>
      <c r="D129" s="14"/>
      <c r="E129" s="15"/>
    </row>
    <row r="130" spans="2:5" ht="12.75" customHeight="1">
      <c r="B130" s="2" t="s">
        <v>29</v>
      </c>
      <c r="C130" s="2" t="s">
        <v>44</v>
      </c>
      <c r="D130" s="2" t="s">
        <v>32</v>
      </c>
      <c r="E130" s="12">
        <v>3422.87</v>
      </c>
    </row>
    <row r="131" spans="2:5" ht="12.75" customHeight="1">
      <c r="B131" s="2" t="s">
        <v>30</v>
      </c>
      <c r="C131" s="2" t="s">
        <v>44</v>
      </c>
      <c r="D131" s="2" t="s">
        <v>33</v>
      </c>
      <c r="E131" s="12">
        <v>3422.87</v>
      </c>
    </row>
    <row r="132" ht="30" customHeight="1"/>
    <row r="133" spans="1:3" ht="18">
      <c r="A133" s="5" t="s">
        <v>34</v>
      </c>
      <c r="C133" s="2" t="s">
        <v>8</v>
      </c>
    </row>
    <row r="134" ht="11.25" customHeight="1">
      <c r="A134" s="5"/>
    </row>
    <row r="135" spans="1:2" ht="32.25" customHeight="1">
      <c r="A135" s="5" t="s">
        <v>78</v>
      </c>
      <c r="B135" s="2" t="s">
        <v>8</v>
      </c>
    </row>
    <row r="136" ht="18">
      <c r="A136" s="5"/>
    </row>
  </sheetData>
  <sheetProtection/>
  <mergeCells count="1">
    <mergeCell ref="A49:G49"/>
  </mergeCells>
  <printOptions horizontalCentered="1" verticalCentered="1"/>
  <pageMargins left="0.7480314960629921" right="0.7480314960629921" top="0.4724409448818898" bottom="0.7480314960629921" header="0.2755905511811024" footer="0.2755905511811024"/>
  <pageSetup cellComments="asDisplayed" fitToHeight="2" fitToWidth="1" orientation="landscape" paperSize="9" scale="51" r:id="rId1"/>
  <headerFooter alignWithMargins="0">
    <oddHeader>&amp;R&amp;"Verdana,Bold"&amp;11
</oddHeader>
    <oddFooter>&amp;L&amp;D&amp;C&amp;P&amp;R&amp;D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2016-09-29T13:46:49Z</cp:lastPrinted>
  <dcterms:created xsi:type="dcterms:W3CDTF">2006-04-20T12:59:32Z</dcterms:created>
  <dcterms:modified xsi:type="dcterms:W3CDTF">2016-09-29T13:46:57Z</dcterms:modified>
  <cp:category/>
  <cp:version/>
  <cp:contentType/>
  <cp:contentStatus/>
</cp:coreProperties>
</file>