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General" sheetId="1" r:id="rId1"/>
  </sheets>
  <externalReferences>
    <externalReference r:id="rId4"/>
  </externalReferences>
  <definedNames>
    <definedName name="_xlnm.Print_Area" localSheetId="0">'General'!$A$1:$G$155</definedName>
  </definedNames>
  <calcPr fullCalcOnLoad="1"/>
</workbook>
</file>

<file path=xl/sharedStrings.xml><?xml version="1.0" encoding="utf-8"?>
<sst xmlns="http://schemas.openxmlformats.org/spreadsheetml/2006/main" count="328" uniqueCount="174">
  <si>
    <t>PITSTONE PARISH COUNCIL</t>
  </si>
  <si>
    <t>VAT</t>
  </si>
  <si>
    <t>Gross</t>
  </si>
  <si>
    <t>Net</t>
  </si>
  <si>
    <t>TOTAL INCOMINGS</t>
  </si>
  <si>
    <t>Amount</t>
  </si>
  <si>
    <t>Y</t>
  </si>
  <si>
    <t>Summary of those in credit:</t>
  </si>
  <si>
    <t>Company</t>
  </si>
  <si>
    <t>Name</t>
  </si>
  <si>
    <t>Description</t>
  </si>
  <si>
    <t xml:space="preserve">TOTAL OUTGOINGS </t>
  </si>
  <si>
    <t>Trans Ref/Chq No</t>
  </si>
  <si>
    <t>Date of Invoice</t>
  </si>
  <si>
    <t>Invoice/Description</t>
  </si>
  <si>
    <t>Amounts not yet due to the parish council:</t>
  </si>
  <si>
    <t>Devolved Services 2018-19</t>
  </si>
  <si>
    <t>Payment due 1/4/18</t>
  </si>
  <si>
    <t>Bank Reconciliation &amp; S106 Summary:</t>
  </si>
  <si>
    <t>Beneficiary</t>
  </si>
  <si>
    <t>Cost Centre</t>
  </si>
  <si>
    <t>Sports &amp; Leisure</t>
  </si>
  <si>
    <t>Paying in reference</t>
  </si>
  <si>
    <t>Agency Services</t>
  </si>
  <si>
    <t>Beneficiary (inc registration number where applicable)</t>
  </si>
  <si>
    <t>Purpose of grant / donation and time period to which it relates</t>
  </si>
  <si>
    <t>Sub total of grants and donations</t>
  </si>
  <si>
    <t>Sub total of direct debits</t>
  </si>
  <si>
    <t>None</t>
  </si>
  <si>
    <t>Commitments / Amounts not yet invoiced to the parish council / work not yet completed:</t>
  </si>
  <si>
    <t>Budget Monitor:</t>
  </si>
  <si>
    <t>Insurance amendments</t>
  </si>
  <si>
    <t>Summary of Parish Charity Transactions:</t>
  </si>
  <si>
    <t>Summary of Recreation Ground Charity Transactions:</t>
  </si>
  <si>
    <t>Administration</t>
  </si>
  <si>
    <t>NatWest</t>
  </si>
  <si>
    <t>Financial</t>
  </si>
  <si>
    <t>Bank Interest - S106 account</t>
  </si>
  <si>
    <t>Bank Interest - reserve account</t>
  </si>
  <si>
    <t>Various</t>
  </si>
  <si>
    <t>Employment</t>
  </si>
  <si>
    <t>dd</t>
  </si>
  <si>
    <t>CNG</t>
  </si>
  <si>
    <t>Lighting</t>
  </si>
  <si>
    <t>Sport &amp; Leisure</t>
  </si>
  <si>
    <t>Sage UK</t>
  </si>
  <si>
    <t>Lloyds Bank Credit Card</t>
  </si>
  <si>
    <t>Confidential salary and wage payments, plus HMRC PAYE &amp; NI and NEST</t>
  </si>
  <si>
    <t>bacs</t>
  </si>
  <si>
    <t>See separate document.</t>
  </si>
  <si>
    <t>See separate document</t>
  </si>
  <si>
    <t>A J Groom &amp; Son Ltd</t>
  </si>
  <si>
    <t>Precept</t>
  </si>
  <si>
    <t>Pitstone Memorial Hall</t>
  </si>
  <si>
    <t>TOTAL INCOME PENDING</t>
  </si>
  <si>
    <t>Second half precept last week Sept 2017</t>
  </si>
  <si>
    <t>J Leonard Limited</t>
  </si>
  <si>
    <t>Replacement playground gate for Windsor Road (funded via S106 maintenance funds)</t>
  </si>
  <si>
    <t>Devolved Services</t>
  </si>
  <si>
    <t>PPP</t>
  </si>
  <si>
    <t>None required this month</t>
  </si>
  <si>
    <t>P&amp;IUFC</t>
  </si>
  <si>
    <t>Marsworth Pre-School</t>
  </si>
  <si>
    <t>BCC LAF</t>
  </si>
  <si>
    <t>Capital project costs</t>
  </si>
  <si>
    <t>Refund against cost of Stage 1 Road Safety Audit for Pitstone &amp; Ivinghoe Safety Scheme</t>
  </si>
  <si>
    <t>Opus</t>
  </si>
  <si>
    <t>Easy Gate</t>
  </si>
  <si>
    <t>Replacement playground bin padlocks</t>
  </si>
  <si>
    <t>tbc</t>
  </si>
  <si>
    <t>28/6/17</t>
  </si>
  <si>
    <t xml:space="preserve">Safran </t>
  </si>
  <si>
    <t>Payment in advance for pre-season friendlies x 2, and August matches x 4</t>
  </si>
  <si>
    <t>Advertising PPP issue 112 - VAT reconciled 1/4/17-30/6/17</t>
  </si>
  <si>
    <t>AUGUST 2017 FINANCIAL SUMMARY (MEETING ACTUALLY 7 SEPTEMBER)</t>
  </si>
  <si>
    <t>R Weber</t>
  </si>
  <si>
    <t>PPP event costs</t>
  </si>
  <si>
    <t>Siding out section of Old Farm footpath</t>
  </si>
  <si>
    <t xml:space="preserve">Receipts received to 31 July 2017, paid into a NatWest account </t>
  </si>
  <si>
    <t>PJC Driver Training</t>
  </si>
  <si>
    <t>Hire of car park by driving school in June</t>
  </si>
  <si>
    <t>Installation of playground gate (funded via S106 maintenance funds)</t>
  </si>
  <si>
    <t>monthly fee £3, £1.65 ties for goal nets &amp; £1.50 no smoking sign for bus shelter</t>
  </si>
  <si>
    <t>Direct debits noted at 7 September 2017 meeting</t>
  </si>
  <si>
    <t>Hire of car park by driving school in July</t>
  </si>
  <si>
    <t>National Trust</t>
  </si>
  <si>
    <t>Pitstone Hill</t>
  </si>
  <si>
    <t xml:space="preserve"> Compensation payment for loss of rag pit, 2 x £200</t>
  </si>
  <si>
    <t>Almar (Tring) Ltd</t>
  </si>
  <si>
    <t xml:space="preserve">Pitstone Parish Post printing </t>
  </si>
  <si>
    <t>Printing of leaflets re bark stripping from trees</t>
  </si>
  <si>
    <t>Room hire in July</t>
  </si>
  <si>
    <t>Repair &amp; Maintenance</t>
  </si>
  <si>
    <t>Replace gate/fence posts on recreation ground fence</t>
  </si>
  <si>
    <t>Replace pavilion roof tiles &amp; vandalised fence panels</t>
  </si>
  <si>
    <t>slip 000144</t>
  </si>
  <si>
    <t>PIE</t>
  </si>
  <si>
    <t>Open space/pavilion application fee</t>
  </si>
  <si>
    <t>Electricity at pavilion 30 June to 30 July 2017</t>
  </si>
  <si>
    <t>Still £470.71 in credit.  Cllr D Frearson/K Ginda checking unmetered supply certificate as believe may still be savings not showing.</t>
  </si>
  <si>
    <t>Gas at pavilion during July</t>
  </si>
  <si>
    <t>Estimated 3 x matches for September</t>
  </si>
  <si>
    <t>Ground maintenance at pavilion in August</t>
  </si>
  <si>
    <t>HMRC</t>
  </si>
  <si>
    <t>Quarterly VAT return</t>
  </si>
  <si>
    <t>Inter-account transfers approved at 7 September 2017 meeting</t>
  </si>
  <si>
    <t>None required at present</t>
  </si>
  <si>
    <t>Grants &amp; donations approved on 7 September 2017 from Unity</t>
  </si>
  <si>
    <t>None on agenda for approval</t>
  </si>
  <si>
    <r>
      <t xml:space="preserve">Debtors Summary/Overdue Invoices/Income Pending:  </t>
    </r>
    <r>
      <rPr>
        <sz val="9"/>
        <rFont val="Arial"/>
        <family val="2"/>
      </rPr>
      <t>(reminders issued where applicable)</t>
    </r>
  </si>
  <si>
    <t>Expenditure from Unity approved electronically 16 August 2017 for payment on 30 August 2017</t>
  </si>
  <si>
    <t>18/8/17</t>
  </si>
  <si>
    <t>Barry Cato Motor Repairs</t>
  </si>
  <si>
    <t>PPP 113</t>
  </si>
  <si>
    <t>Tring Market Auctions</t>
  </si>
  <si>
    <t>Marsworth Pre School</t>
  </si>
  <si>
    <t>Waterside Café</t>
  </si>
  <si>
    <t>Grove Farm Pick your Own</t>
  </si>
  <si>
    <t>Ashbys</t>
  </si>
  <si>
    <t>Beacon View Windows</t>
  </si>
  <si>
    <t>Mirarmar Design</t>
  </si>
  <si>
    <t>CMC Golf</t>
  </si>
  <si>
    <t>Tring Showstoppers</t>
  </si>
  <si>
    <t>Dog Runner</t>
  </si>
  <si>
    <t>Greensleeves</t>
  </si>
  <si>
    <t>windmill pharmacy</t>
  </si>
  <si>
    <t>Tyre Changers</t>
  </si>
  <si>
    <t>Travel Impressions</t>
  </si>
  <si>
    <t>ADM</t>
  </si>
  <si>
    <t>Small Paws</t>
  </si>
  <si>
    <t>Piano Lessons</t>
  </si>
  <si>
    <t>Your Own Home Care</t>
  </si>
  <si>
    <t>Footworks</t>
  </si>
  <si>
    <t>PPP 113-116</t>
  </si>
  <si>
    <t>M K Surveys</t>
  </si>
  <si>
    <t>Capital project - pavilion site</t>
  </si>
  <si>
    <t xml:space="preserve">Survey of existing pavilion building </t>
  </si>
  <si>
    <t>Hire of car park by driving school in August</t>
  </si>
  <si>
    <t>Replace broken section of guttering from pavilion roof</t>
  </si>
  <si>
    <t>R Haynes</t>
  </si>
  <si>
    <t>Maintenance</t>
  </si>
  <si>
    <t>Clean of 3 x bus shelters on 7 August 17</t>
  </si>
  <si>
    <t>D Rollins</t>
  </si>
  <si>
    <t>Youth Café</t>
  </si>
  <si>
    <t>Aug youth café invoice (payments split over 12 months)</t>
  </si>
  <si>
    <t>Staples</t>
  </si>
  <si>
    <t>Toner for laser printer and stationery</t>
  </si>
  <si>
    <t>ACS Plumbing &amp; Heating</t>
  </si>
  <si>
    <t>Pavilion</t>
  </si>
  <si>
    <t>Re-affix sink to away changing room wall at pavilion</t>
  </si>
  <si>
    <t>61 FC (Luton)</t>
  </si>
  <si>
    <t>Reimbursement of ACS invoice re damage caused during their match</t>
  </si>
  <si>
    <t xml:space="preserve">Anglian Water </t>
  </si>
  <si>
    <t>Allotments</t>
  </si>
  <si>
    <t>Water 1/6-15/8/17</t>
  </si>
  <si>
    <t>Sub total of standard bacs/cheques paid at end August</t>
  </si>
  <si>
    <t>Sub total of standard bacs/cheques for payment 7/9/17</t>
  </si>
  <si>
    <t>Pitstone Recreation Ground Charity</t>
  </si>
  <si>
    <t>2101 creditor account</t>
  </si>
  <si>
    <t>Transfer of VAT reclaimed on behalf of Recreation Ground Charity</t>
  </si>
  <si>
    <t>Ebay</t>
  </si>
  <si>
    <t>Guttering repairs at pavilion</t>
  </si>
  <si>
    <t>Replacement sink plug at pavilion</t>
  </si>
  <si>
    <t>Receipts received to 7 September 2017, paid into Unity account</t>
  </si>
  <si>
    <t>Hire of pavilion car park 22-24/6/17 for family event - VAT reconciled 1/4/17-30/6/17 (on bacs run for 15/9/17)</t>
  </si>
  <si>
    <t>A J Groom</t>
  </si>
  <si>
    <t>Accounting and payroll software subscription (1/8/17)</t>
  </si>
  <si>
    <t>Accounting and payroll software subscription (1/9/17)</t>
  </si>
  <si>
    <t>Lamps &amp; Tubes</t>
  </si>
  <si>
    <t>Street Lighting</t>
  </si>
  <si>
    <t>Repair of street lights + structural test</t>
  </si>
  <si>
    <t>Water at pavilion 31/5-31/8-17 - rebate for sewerage abatement to follow</t>
  </si>
  <si>
    <t>monthly fee £3, £37.06 BALC training Cllr Frearson, £11.94 nylon hammer re tree surveys</t>
  </si>
  <si>
    <t>Expenditure from Unity approved for payment on 7 September 2017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</si>
</sst>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0_-;\-* #,##0.000_-;_-* &quot;-&quot;???_-;_-@_-"/>
    <numFmt numFmtId="173" formatCode="0.0"/>
    <numFmt numFmtId="174" formatCode="_-&quot;£&quot;* #,##0.0_-;\-&quot;£&quot;* #,##0.0_-;_-&quot;£&quot;* &quot;-&quot;??_-;_-@_-"/>
    <numFmt numFmtId="175" formatCode="_-&quot;£&quot;* #,##0_-;\-&quot;£&quot;* #,##0_-;_-&quot;£&quot;* &quot;-&quot;??_-;_-@_-"/>
    <numFmt numFmtId="176" formatCode="#,##0_ ;\-#,##0\ "/>
    <numFmt numFmtId="177" formatCode="&quot;£&quot;#,##0.0;\-&quot;£&quot;#,##0.0"/>
    <numFmt numFmtId="178" formatCode="[$-809]dd\ mmmm\ yyyy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£&quot;#,##0.0;[Red]\-&quot;£&quot;#,##0.0"/>
    <numFmt numFmtId="185" formatCode="_-[$£-809]* #,##0.00_-;\-[$£-809]* #,##0.00_-;_-[$£-809]* &quot;-&quot;??_-;_-@_-"/>
    <numFmt numFmtId="186" formatCode="dd\-mmm\-yy"/>
    <numFmt numFmtId="187" formatCode="[$£-809]#,##0.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0" fontId="0" fillId="0" borderId="0" xfId="44" applyFont="1" applyAlignment="1">
      <alignment/>
    </xf>
    <xf numFmtId="0" fontId="3" fillId="0" borderId="0" xfId="0" applyFont="1" applyAlignment="1">
      <alignment horizontal="left"/>
    </xf>
    <xf numFmtId="170" fontId="4" fillId="0" borderId="0" xfId="44" applyFont="1" applyBorder="1" applyAlignment="1">
      <alignment/>
    </xf>
    <xf numFmtId="171" fontId="0" fillId="0" borderId="0" xfId="42" applyFont="1" applyAlignment="1">
      <alignment/>
    </xf>
    <xf numFmtId="170" fontId="0" fillId="0" borderId="0" xfId="44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wrapText="1"/>
    </xf>
    <xf numFmtId="0" fontId="4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170" fontId="4" fillId="0" borderId="10" xfId="44" applyFont="1" applyBorder="1" applyAlignment="1">
      <alignment/>
    </xf>
    <xf numFmtId="171" fontId="4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70" fontId="0" fillId="0" borderId="0" xfId="44" applyFont="1" applyFill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7" applyNumberFormat="1" applyFont="1" applyFill="1" applyBorder="1">
      <alignment/>
      <protection/>
    </xf>
    <xf numFmtId="0" fontId="0" fillId="0" borderId="0" xfId="0" applyFont="1" applyFill="1" applyAlignment="1">
      <alignment horizontal="center"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7" fontId="0" fillId="0" borderId="0" xfId="57" applyNumberFormat="1" applyFont="1" applyFill="1" applyBorder="1">
      <alignment/>
      <protection/>
    </xf>
    <xf numFmtId="185" fontId="0" fillId="0" borderId="0" xfId="44" applyNumberFormat="1" applyFont="1" applyFill="1" applyAlignment="1">
      <alignment horizontal="right"/>
    </xf>
    <xf numFmtId="170" fontId="0" fillId="0" borderId="0" xfId="44" applyFont="1" applyFill="1" applyAlignment="1">
      <alignment horizontal="right"/>
    </xf>
    <xf numFmtId="0" fontId="3" fillId="0" borderId="0" xfId="0" applyFont="1" applyFill="1" applyAlignment="1">
      <alignment horizontal="center"/>
    </xf>
    <xf numFmtId="171" fontId="4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0" fontId="4" fillId="0" borderId="0" xfId="44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170" fontId="4" fillId="0" borderId="0" xfId="44" applyFont="1" applyAlignment="1">
      <alignment horizontal="center" vertical="top"/>
    </xf>
    <xf numFmtId="0" fontId="3" fillId="0" borderId="0" xfId="0" applyFont="1" applyAlignment="1">
      <alignment/>
    </xf>
    <xf numFmtId="170" fontId="4" fillId="0" borderId="0" xfId="44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185" fontId="0" fillId="0" borderId="0" xfId="44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0" fontId="4" fillId="0" borderId="0" xfId="0" applyFont="1" applyFill="1" applyAlignment="1">
      <alignment/>
    </xf>
    <xf numFmtId="170" fontId="4" fillId="0" borderId="0" xfId="44" applyFont="1" applyFill="1" applyAlignment="1">
      <alignment horizontal="right"/>
    </xf>
    <xf numFmtId="170" fontId="0" fillId="0" borderId="0" xfId="44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171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wrapText="1"/>
    </xf>
    <xf numFmtId="171" fontId="4" fillId="0" borderId="1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70" fontId="0" fillId="0" borderId="0" xfId="42" applyNumberFormat="1" applyFont="1" applyFill="1" applyBorder="1" applyAlignment="1">
      <alignment/>
    </xf>
    <xf numFmtId="170" fontId="0" fillId="0" borderId="0" xfId="44" applyNumberFormat="1" applyFont="1" applyAlignment="1">
      <alignment/>
    </xf>
    <xf numFmtId="0" fontId="4" fillId="0" borderId="10" xfId="0" applyFont="1" applyBorder="1" applyAlignment="1">
      <alignment/>
    </xf>
    <xf numFmtId="170" fontId="4" fillId="0" borderId="10" xfId="44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57" applyNumberFormat="1" applyFont="1" applyFill="1" applyBorder="1">
      <alignment/>
      <protection/>
    </xf>
    <xf numFmtId="0" fontId="4" fillId="0" borderId="0" xfId="0" applyFont="1" applyFill="1" applyBorder="1" applyAlignment="1">
      <alignment/>
    </xf>
    <xf numFmtId="170" fontId="4" fillId="0" borderId="11" xfId="57" applyNumberFormat="1" applyFont="1" applyFill="1" applyBorder="1">
      <alignment/>
      <protection/>
    </xf>
    <xf numFmtId="43" fontId="4" fillId="0" borderId="0" xfId="0" applyNumberFormat="1" applyFont="1" applyFill="1" applyBorder="1" applyAlignment="1">
      <alignment/>
    </xf>
    <xf numFmtId="185" fontId="0" fillId="0" borderId="12" xfId="44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%20August%20Financial%20Summary%20Confident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</sheetNames>
    <sheetDataSet>
      <sheetData sheetId="0">
        <row r="16">
          <cell r="D16">
            <v>1.35</v>
          </cell>
          <cell r="E16">
            <v>2257.19</v>
          </cell>
          <cell r="F16">
            <v>2258.54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7"/>
  <sheetViews>
    <sheetView tabSelected="1" workbookViewId="0" topLeftCell="A139">
      <selection activeCell="A19" sqref="A19"/>
    </sheetView>
  </sheetViews>
  <sheetFormatPr defaultColWidth="9.140625" defaultRowHeight="12.75"/>
  <cols>
    <col min="1" max="1" width="23.7109375" style="1" customWidth="1"/>
    <col min="2" max="2" width="32.8515625" style="2" customWidth="1"/>
    <col min="3" max="3" width="27.140625" style="2" customWidth="1"/>
    <col min="4" max="4" width="83.140625" style="2" customWidth="1"/>
    <col min="5" max="5" width="13.00390625" style="3" customWidth="1"/>
    <col min="6" max="6" width="14.140625" style="3" customWidth="1"/>
    <col min="7" max="7" width="20.8515625" style="3" customWidth="1"/>
    <col min="8" max="8" width="12.28125" style="2" customWidth="1"/>
    <col min="9" max="16384" width="9.140625" style="2" customWidth="1"/>
  </cols>
  <sheetData>
    <row r="1" ht="20.25">
      <c r="D1" s="51" t="s">
        <v>0</v>
      </c>
    </row>
    <row r="2" ht="20.25">
      <c r="D2" s="51" t="s">
        <v>74</v>
      </c>
    </row>
    <row r="3" spans="2:4" ht="18">
      <c r="B3" s="16"/>
      <c r="C3" s="16"/>
      <c r="D3" s="28"/>
    </row>
    <row r="4" ht="12.75">
      <c r="D4" s="9"/>
    </row>
    <row r="5" spans="1:4" ht="18">
      <c r="A5" s="4" t="s">
        <v>110</v>
      </c>
      <c r="D5" s="43"/>
    </row>
    <row r="6" spans="1:4" ht="18">
      <c r="A6" s="4"/>
      <c r="D6" s="43"/>
    </row>
    <row r="7" spans="1:7" ht="12.75">
      <c r="A7" s="38" t="s">
        <v>12</v>
      </c>
      <c r="B7" s="39" t="s">
        <v>19</v>
      </c>
      <c r="C7" s="39" t="s">
        <v>20</v>
      </c>
      <c r="D7" s="10" t="s">
        <v>10</v>
      </c>
      <c r="E7" s="40" t="s">
        <v>1</v>
      </c>
      <c r="F7" s="40" t="s">
        <v>3</v>
      </c>
      <c r="G7" s="40" t="s">
        <v>2</v>
      </c>
    </row>
    <row r="8" ht="12.75">
      <c r="P8" s="2" t="s">
        <v>6</v>
      </c>
    </row>
    <row r="9" spans="1:7" ht="12.75">
      <c r="A9" s="1" t="s">
        <v>39</v>
      </c>
      <c r="B9" s="2" t="s">
        <v>39</v>
      </c>
      <c r="C9" s="2" t="s">
        <v>40</v>
      </c>
      <c r="D9" s="9" t="s">
        <v>47</v>
      </c>
      <c r="E9" s="3">
        <f>'[1]Confidential'!$D$16</f>
        <v>1.35</v>
      </c>
      <c r="F9" s="3">
        <f>'[1]Confidential'!$E$16</f>
        <v>2257.19</v>
      </c>
      <c r="G9" s="3">
        <f>'[1]Confidential'!$F$16</f>
        <v>2258.54</v>
      </c>
    </row>
    <row r="10" spans="1:7" ht="12.75">
      <c r="A10" s="1">
        <v>45167623</v>
      </c>
      <c r="B10" s="2" t="s">
        <v>88</v>
      </c>
      <c r="C10" s="2" t="s">
        <v>59</v>
      </c>
      <c r="D10" s="9" t="s">
        <v>89</v>
      </c>
      <c r="F10" s="3">
        <v>930</v>
      </c>
      <c r="G10" s="3">
        <v>930</v>
      </c>
    </row>
    <row r="11" spans="1:7" s="16" customFormat="1" ht="13.5" customHeight="1">
      <c r="A11" s="22">
        <v>532740349</v>
      </c>
      <c r="B11" s="16" t="s">
        <v>88</v>
      </c>
      <c r="C11" s="16" t="s">
        <v>34</v>
      </c>
      <c r="D11" s="20" t="s">
        <v>90</v>
      </c>
      <c r="E11" s="26"/>
      <c r="F11" s="17">
        <v>405</v>
      </c>
      <c r="G11" s="17">
        <v>405</v>
      </c>
    </row>
    <row r="12" spans="1:7" s="16" customFormat="1" ht="13.5" customHeight="1">
      <c r="A12" s="22">
        <v>609003474</v>
      </c>
      <c r="B12" s="16" t="s">
        <v>53</v>
      </c>
      <c r="C12" s="16" t="s">
        <v>34</v>
      </c>
      <c r="D12" s="20" t="s">
        <v>91</v>
      </c>
      <c r="E12" s="26"/>
      <c r="F12" s="17">
        <v>57.5</v>
      </c>
      <c r="G12" s="17">
        <v>57.5</v>
      </c>
    </row>
    <row r="13" spans="1:7" s="16" customFormat="1" ht="13.5" customHeight="1">
      <c r="A13" s="22">
        <v>137984628</v>
      </c>
      <c r="B13" s="16" t="s">
        <v>67</v>
      </c>
      <c r="C13" s="16" t="s">
        <v>44</v>
      </c>
      <c r="D13" s="20" t="s">
        <v>57</v>
      </c>
      <c r="E13" s="26">
        <v>153</v>
      </c>
      <c r="F13" s="17">
        <v>765</v>
      </c>
      <c r="G13" s="17">
        <v>918</v>
      </c>
    </row>
    <row r="14" spans="1:7" s="16" customFormat="1" ht="13.5" customHeight="1">
      <c r="A14" s="22">
        <v>292479453</v>
      </c>
      <c r="B14" s="16" t="s">
        <v>51</v>
      </c>
      <c r="C14" s="16" t="s">
        <v>44</v>
      </c>
      <c r="D14" s="20" t="s">
        <v>102</v>
      </c>
      <c r="E14" s="26">
        <v>154</v>
      </c>
      <c r="F14" s="17">
        <v>770</v>
      </c>
      <c r="G14" s="17">
        <v>924</v>
      </c>
    </row>
    <row r="15" spans="1:7" s="16" customFormat="1" ht="13.5" customHeight="1">
      <c r="A15" s="22"/>
      <c r="D15" s="20"/>
      <c r="E15" s="26"/>
      <c r="F15" s="17"/>
      <c r="G15" s="17"/>
    </row>
    <row r="16" spans="4:7" ht="13.5" customHeight="1" thickBot="1">
      <c r="D16" s="10" t="s">
        <v>155</v>
      </c>
      <c r="E16" s="12">
        <f>SUM(E9:E15)</f>
        <v>308.35</v>
      </c>
      <c r="F16" s="12">
        <f>SUM(F9:F15)</f>
        <v>5184.6900000000005</v>
      </c>
      <c r="G16" s="12">
        <f>SUM(G9:G15)</f>
        <v>5493.04</v>
      </c>
    </row>
    <row r="17" ht="13.5" thickTop="1">
      <c r="D17" s="9"/>
    </row>
    <row r="18" spans="1:4" ht="18">
      <c r="A18" s="4" t="s">
        <v>173</v>
      </c>
      <c r="D18" s="9"/>
    </row>
    <row r="19" ht="12.75">
      <c r="D19" s="9"/>
    </row>
    <row r="20" spans="1:7" ht="12.75">
      <c r="A20" s="38" t="s">
        <v>12</v>
      </c>
      <c r="B20" s="39" t="s">
        <v>19</v>
      </c>
      <c r="C20" s="39" t="s">
        <v>20</v>
      </c>
      <c r="D20" s="10" t="s">
        <v>10</v>
      </c>
      <c r="E20" s="40" t="s">
        <v>1</v>
      </c>
      <c r="F20" s="40" t="s">
        <v>3</v>
      </c>
      <c r="G20" s="40" t="s">
        <v>2</v>
      </c>
    </row>
    <row r="21" spans="1:7" ht="12.75">
      <c r="A21" s="1">
        <v>50717997</v>
      </c>
      <c r="B21" s="2" t="s">
        <v>139</v>
      </c>
      <c r="C21" s="2" t="s">
        <v>140</v>
      </c>
      <c r="D21" s="9" t="s">
        <v>141</v>
      </c>
      <c r="F21" s="3">
        <v>40</v>
      </c>
      <c r="G21" s="3">
        <v>40</v>
      </c>
    </row>
    <row r="22" spans="1:7" ht="12.75">
      <c r="A22" s="1">
        <v>107611988</v>
      </c>
      <c r="B22" s="2" t="s">
        <v>142</v>
      </c>
      <c r="C22" s="2" t="s">
        <v>143</v>
      </c>
      <c r="D22" s="9" t="s">
        <v>144</v>
      </c>
      <c r="F22" s="3">
        <v>416.66</v>
      </c>
      <c r="G22" s="3">
        <v>416.66</v>
      </c>
    </row>
    <row r="23" spans="1:7" ht="12.75">
      <c r="A23" s="1">
        <v>896722608</v>
      </c>
      <c r="B23" s="2" t="s">
        <v>145</v>
      </c>
      <c r="C23" s="2" t="s">
        <v>34</v>
      </c>
      <c r="D23" s="9" t="s">
        <v>146</v>
      </c>
      <c r="E23" s="3">
        <v>59.45</v>
      </c>
      <c r="F23" s="3">
        <v>297.25</v>
      </c>
      <c r="G23" s="3">
        <v>356.7</v>
      </c>
    </row>
    <row r="24" spans="1:7" ht="12.75">
      <c r="A24" s="1">
        <v>704025710</v>
      </c>
      <c r="B24" s="2" t="s">
        <v>147</v>
      </c>
      <c r="C24" s="2" t="s">
        <v>148</v>
      </c>
      <c r="D24" s="9" t="s">
        <v>149</v>
      </c>
      <c r="E24" s="3">
        <v>28</v>
      </c>
      <c r="F24" s="3">
        <v>140</v>
      </c>
      <c r="G24" s="3">
        <v>168</v>
      </c>
    </row>
    <row r="25" spans="1:5" ht="12.75">
      <c r="A25" s="1">
        <v>552165543</v>
      </c>
      <c r="B25" s="2" t="s">
        <v>157</v>
      </c>
      <c r="C25" s="2" t="s">
        <v>158</v>
      </c>
      <c r="D25" s="9" t="s">
        <v>159</v>
      </c>
      <c r="E25" s="3">
        <v>777</v>
      </c>
    </row>
    <row r="26" spans="1:7" ht="12.75">
      <c r="A26" s="1">
        <v>238273379</v>
      </c>
      <c r="B26" s="2" t="s">
        <v>165</v>
      </c>
      <c r="C26" s="2" t="s">
        <v>44</v>
      </c>
      <c r="D26" s="9" t="s">
        <v>102</v>
      </c>
      <c r="E26" s="3">
        <v>149.6</v>
      </c>
      <c r="F26" s="3">
        <v>748</v>
      </c>
      <c r="G26" s="3">
        <v>897.6</v>
      </c>
    </row>
    <row r="27" spans="1:7" ht="12.75">
      <c r="A27" s="1">
        <v>674045636</v>
      </c>
      <c r="B27" s="2" t="s">
        <v>168</v>
      </c>
      <c r="C27" s="2" t="s">
        <v>169</v>
      </c>
      <c r="D27" s="9" t="s">
        <v>170</v>
      </c>
      <c r="E27" s="3">
        <v>70.5</v>
      </c>
      <c r="F27" s="3">
        <v>352.52</v>
      </c>
      <c r="G27" s="3">
        <v>423.03</v>
      </c>
    </row>
    <row r="29" spans="4:7" ht="13.5" thickBot="1">
      <c r="D29" s="10" t="s">
        <v>156</v>
      </c>
      <c r="E29" s="12">
        <f>SUM(E21:E28)</f>
        <v>1084.5500000000002</v>
      </c>
      <c r="F29" s="12">
        <f>SUM(F21:F28)</f>
        <v>1994.43</v>
      </c>
      <c r="G29" s="12">
        <f>SUM(G21:G28)</f>
        <v>2301.99</v>
      </c>
    </row>
    <row r="30" ht="13.5" thickTop="1">
      <c r="D30" s="9"/>
    </row>
    <row r="31" spans="1:4" ht="18">
      <c r="A31" s="4" t="s">
        <v>107</v>
      </c>
      <c r="D31" s="9"/>
    </row>
    <row r="32" spans="1:4" ht="18">
      <c r="A32" s="4"/>
      <c r="D32" s="9"/>
    </row>
    <row r="33" spans="1:7" ht="25.5">
      <c r="A33" s="38" t="s">
        <v>12</v>
      </c>
      <c r="B33" s="44" t="s">
        <v>24</v>
      </c>
      <c r="C33" s="39" t="s">
        <v>20</v>
      </c>
      <c r="D33" s="10" t="s">
        <v>25</v>
      </c>
      <c r="E33" s="40" t="s">
        <v>1</v>
      </c>
      <c r="F33" s="40" t="s">
        <v>3</v>
      </c>
      <c r="G33" s="40" t="s">
        <v>2</v>
      </c>
    </row>
    <row r="34" ht="12.75">
      <c r="P34" s="2" t="s">
        <v>6</v>
      </c>
    </row>
    <row r="35" ht="12.75">
      <c r="A35" s="1" t="s">
        <v>108</v>
      </c>
    </row>
    <row r="37" spans="4:7" ht="13.5" customHeight="1" thickBot="1">
      <c r="D37" s="10" t="s">
        <v>26</v>
      </c>
      <c r="E37" s="12">
        <f>SUM(E34:E36)</f>
        <v>0</v>
      </c>
      <c r="F37" s="12">
        <f>SUM(F34:F36)</f>
        <v>0</v>
      </c>
      <c r="G37" s="12">
        <f>SUM(G34:G36)</f>
        <v>0</v>
      </c>
    </row>
    <row r="38" spans="1:7" ht="13.5" thickTop="1">
      <c r="A38" s="29"/>
      <c r="B38" s="29"/>
      <c r="C38" s="29"/>
      <c r="D38" s="29"/>
      <c r="E38" s="29"/>
      <c r="F38" s="29"/>
      <c r="G38" s="29"/>
    </row>
    <row r="39" spans="1:4" ht="18">
      <c r="A39" s="4" t="s">
        <v>83</v>
      </c>
      <c r="D39" s="30"/>
    </row>
    <row r="40" spans="4:7" ht="12.75">
      <c r="D40" s="18"/>
      <c r="G40" s="5"/>
    </row>
    <row r="41" spans="1:7" ht="13.5" customHeight="1">
      <c r="A41" s="1" t="s">
        <v>41</v>
      </c>
      <c r="B41" s="2" t="s">
        <v>42</v>
      </c>
      <c r="C41" s="2" t="s">
        <v>21</v>
      </c>
      <c r="D41" s="45" t="s">
        <v>100</v>
      </c>
      <c r="E41" s="46">
        <v>0.18</v>
      </c>
      <c r="F41" s="3">
        <v>3.67</v>
      </c>
      <c r="G41" s="3">
        <v>3.85</v>
      </c>
    </row>
    <row r="42" spans="1:7" ht="13.5" customHeight="1">
      <c r="A42" s="1" t="s">
        <v>41</v>
      </c>
      <c r="B42" s="2" t="s">
        <v>45</v>
      </c>
      <c r="C42" s="2" t="s">
        <v>34</v>
      </c>
      <c r="D42" s="45" t="s">
        <v>166</v>
      </c>
      <c r="E42" s="46">
        <v>3.4</v>
      </c>
      <c r="F42" s="3">
        <v>17</v>
      </c>
      <c r="G42" s="3">
        <v>20.4</v>
      </c>
    </row>
    <row r="43" spans="1:7" ht="26.25" customHeight="1">
      <c r="A43" s="1" t="s">
        <v>41</v>
      </c>
      <c r="B43" s="2" t="s">
        <v>66</v>
      </c>
      <c r="C43" s="2" t="s">
        <v>43</v>
      </c>
      <c r="D43" s="47" t="s">
        <v>99</v>
      </c>
      <c r="E43" s="46">
        <v>0</v>
      </c>
      <c r="F43" s="3">
        <v>0</v>
      </c>
      <c r="G43" s="3">
        <v>0</v>
      </c>
    </row>
    <row r="44" spans="1:7" ht="14.25" customHeight="1">
      <c r="A44" s="1" t="s">
        <v>41</v>
      </c>
      <c r="B44" s="2" t="s">
        <v>46</v>
      </c>
      <c r="C44" s="2" t="s">
        <v>39</v>
      </c>
      <c r="D44" s="45" t="s">
        <v>82</v>
      </c>
      <c r="E44" s="46">
        <v>0.25</v>
      </c>
      <c r="F44" s="3">
        <f>6.15-0.25</f>
        <v>5.9</v>
      </c>
      <c r="G44" s="3">
        <v>6.15</v>
      </c>
    </row>
    <row r="45" spans="1:7" ht="14.25" customHeight="1">
      <c r="A45" s="1" t="s">
        <v>41</v>
      </c>
      <c r="B45" s="2" t="s">
        <v>66</v>
      </c>
      <c r="C45" s="2" t="s">
        <v>21</v>
      </c>
      <c r="D45" s="45" t="s">
        <v>98</v>
      </c>
      <c r="E45" s="46">
        <v>1.18</v>
      </c>
      <c r="F45" s="3">
        <v>23.53</v>
      </c>
      <c r="G45" s="3">
        <v>24.71</v>
      </c>
    </row>
    <row r="46" spans="1:7" ht="12.75">
      <c r="A46" s="1" t="s">
        <v>41</v>
      </c>
      <c r="B46" s="2" t="s">
        <v>152</v>
      </c>
      <c r="C46" s="2" t="s">
        <v>153</v>
      </c>
      <c r="D46" s="9" t="s">
        <v>154</v>
      </c>
      <c r="E46" s="3">
        <v>0</v>
      </c>
      <c r="F46" s="3">
        <v>202.68</v>
      </c>
      <c r="G46" s="3">
        <v>202.68</v>
      </c>
    </row>
    <row r="47" spans="1:7" ht="13.5" customHeight="1">
      <c r="A47" s="1" t="s">
        <v>41</v>
      </c>
      <c r="B47" s="2" t="s">
        <v>45</v>
      </c>
      <c r="C47" s="2" t="s">
        <v>34</v>
      </c>
      <c r="D47" s="45" t="s">
        <v>167</v>
      </c>
      <c r="E47" s="46">
        <v>3.4</v>
      </c>
      <c r="F47" s="3">
        <v>17</v>
      </c>
      <c r="G47" s="3">
        <v>20.4</v>
      </c>
    </row>
    <row r="48" spans="1:7" ht="13.5" customHeight="1">
      <c r="A48" s="1" t="s">
        <v>41</v>
      </c>
      <c r="B48" s="2" t="s">
        <v>152</v>
      </c>
      <c r="C48" s="2" t="s">
        <v>21</v>
      </c>
      <c r="D48" s="45" t="s">
        <v>171</v>
      </c>
      <c r="E48" s="46">
        <v>0</v>
      </c>
      <c r="F48" s="3">
        <v>64.53</v>
      </c>
      <c r="G48" s="3">
        <v>64.53</v>
      </c>
    </row>
    <row r="49" spans="1:7" ht="14.25" customHeight="1">
      <c r="A49" s="1" t="s">
        <v>41</v>
      </c>
      <c r="B49" s="2" t="s">
        <v>46</v>
      </c>
      <c r="C49" s="2" t="s">
        <v>39</v>
      </c>
      <c r="D49" s="45" t="s">
        <v>172</v>
      </c>
      <c r="E49" s="46">
        <v>1.99</v>
      </c>
      <c r="F49" s="3">
        <f>9.95+37.06+3</f>
        <v>50.010000000000005</v>
      </c>
      <c r="G49" s="3">
        <f>SUM(E49:F49)</f>
        <v>52.00000000000001</v>
      </c>
    </row>
    <row r="50" ht="12.75">
      <c r="D50" s="45"/>
    </row>
    <row r="51" spans="4:7" ht="13.5" customHeight="1" thickBot="1">
      <c r="D51" s="10" t="s">
        <v>27</v>
      </c>
      <c r="E51" s="12">
        <f>SUM(E41:E50)</f>
        <v>10.4</v>
      </c>
      <c r="F51" s="12">
        <f>SUM(F41:F50)</f>
        <v>384.31999999999994</v>
      </c>
      <c r="G51" s="12">
        <f>SUM(G41:G50)</f>
        <v>394.72</v>
      </c>
    </row>
    <row r="52" spans="4:7" ht="13.5" customHeight="1" thickTop="1">
      <c r="D52" s="10"/>
      <c r="E52" s="5"/>
      <c r="F52" s="5"/>
      <c r="G52" s="5"/>
    </row>
    <row r="53" spans="4:7" ht="13.5" thickBot="1">
      <c r="D53" s="56" t="s">
        <v>11</v>
      </c>
      <c r="E53" s="12">
        <f>E51+E37+E16+E29</f>
        <v>1403.3000000000002</v>
      </c>
      <c r="F53" s="12">
        <f>F51+F37+F16+F29</f>
        <v>7563.4400000000005</v>
      </c>
      <c r="G53" s="12">
        <f>G51+G37+G16+G29</f>
        <v>8189.75</v>
      </c>
    </row>
    <row r="54" spans="4:7" ht="13.5" thickTop="1">
      <c r="D54" s="13"/>
      <c r="E54" s="5"/>
      <c r="F54" s="5"/>
      <c r="G54" s="5"/>
    </row>
    <row r="55" spans="1:4" ht="18">
      <c r="A55" s="4" t="s">
        <v>31</v>
      </c>
      <c r="D55" s="30"/>
    </row>
    <row r="56" spans="4:7" ht="12.75">
      <c r="D56" s="13"/>
      <c r="E56" s="5"/>
      <c r="F56" s="5"/>
      <c r="G56" s="5"/>
    </row>
    <row r="57" spans="1:7" ht="12.75">
      <c r="A57" s="14" t="s">
        <v>60</v>
      </c>
      <c r="D57" s="13"/>
      <c r="G57" s="5"/>
    </row>
    <row r="58" spans="1:7" ht="12.75">
      <c r="A58" s="53"/>
      <c r="B58" s="53"/>
      <c r="C58" s="53"/>
      <c r="D58" s="53"/>
      <c r="E58" s="53"/>
      <c r="F58" s="53"/>
      <c r="G58" s="53"/>
    </row>
    <row r="59" spans="1:4" ht="18.75" customHeight="1">
      <c r="A59" s="4" t="s">
        <v>105</v>
      </c>
      <c r="D59" s="43"/>
    </row>
    <row r="60" spans="1:4" ht="12.75" customHeight="1">
      <c r="A60" s="4"/>
      <c r="D60" s="43"/>
    </row>
    <row r="61" spans="1:7" ht="17.25" customHeight="1">
      <c r="A61" s="14" t="s">
        <v>106</v>
      </c>
      <c r="B61" s="45"/>
      <c r="D61" s="47"/>
      <c r="G61" s="3">
        <v>1591.28</v>
      </c>
    </row>
    <row r="62" spans="1:4" ht="12.75" customHeight="1">
      <c r="A62" s="14"/>
      <c r="D62" s="14"/>
    </row>
    <row r="63" spans="1:7" ht="26.25" customHeight="1">
      <c r="A63" s="41" t="s">
        <v>78</v>
      </c>
      <c r="D63" s="6"/>
      <c r="E63" s="42" t="s">
        <v>1</v>
      </c>
      <c r="F63" s="42" t="s">
        <v>3</v>
      </c>
      <c r="G63" s="42" t="s">
        <v>2</v>
      </c>
    </row>
    <row r="64" ht="13.5" customHeight="1"/>
    <row r="65" spans="1:7" ht="12.75">
      <c r="A65" s="52" t="s">
        <v>48</v>
      </c>
      <c r="B65" s="2" t="s">
        <v>35</v>
      </c>
      <c r="C65" s="2" t="s">
        <v>36</v>
      </c>
      <c r="D65" s="2" t="s">
        <v>37</v>
      </c>
      <c r="F65" s="3">
        <v>0.1</v>
      </c>
      <c r="G65" s="3">
        <v>0.1</v>
      </c>
    </row>
    <row r="66" spans="1:7" ht="12.75">
      <c r="A66" s="52" t="s">
        <v>48</v>
      </c>
      <c r="B66" s="2" t="s">
        <v>35</v>
      </c>
      <c r="C66" s="2" t="s">
        <v>36</v>
      </c>
      <c r="D66" s="2" t="s">
        <v>38</v>
      </c>
      <c r="F66" s="3">
        <v>0.7</v>
      </c>
      <c r="G66" s="3">
        <v>0.7</v>
      </c>
    </row>
    <row r="67" spans="1:7" s="8" customFormat="1" ht="12.75" customHeight="1">
      <c r="A67" s="11"/>
      <c r="B67" s="19"/>
      <c r="C67" s="19"/>
      <c r="D67" s="19"/>
      <c r="E67" s="7"/>
      <c r="F67" s="7"/>
      <c r="G67" s="7"/>
    </row>
    <row r="68" spans="1:7" s="8" customFormat="1" ht="13.5" customHeight="1" thickBot="1">
      <c r="A68" s="11"/>
      <c r="E68" s="12">
        <f>SUM(E65:E67)</f>
        <v>0</v>
      </c>
      <c r="F68" s="12">
        <f>SUM(F65:F67)</f>
        <v>0.7999999999999999</v>
      </c>
      <c r="G68" s="12">
        <f>SUM(G65:G67)</f>
        <v>0.7999999999999999</v>
      </c>
    </row>
    <row r="69" spans="1:7" s="8" customFormat="1" ht="13.5" customHeight="1" thickTop="1">
      <c r="A69" s="11"/>
      <c r="E69" s="7"/>
      <c r="F69" s="7"/>
      <c r="G69" s="7"/>
    </row>
    <row r="70" spans="4:7" s="8" customFormat="1" ht="13.5" customHeight="1">
      <c r="D70" s="6"/>
      <c r="F70" s="7"/>
      <c r="G70" s="5"/>
    </row>
    <row r="71" spans="1:7" ht="18">
      <c r="A71" s="41" t="s">
        <v>163</v>
      </c>
      <c r="D71" s="6"/>
      <c r="E71" s="42"/>
      <c r="F71" s="42"/>
      <c r="G71" s="42"/>
    </row>
    <row r="72" ht="13.5" customHeight="1"/>
    <row r="73" spans="1:7" ht="12.75">
      <c r="A73" s="38" t="s">
        <v>22</v>
      </c>
      <c r="B73" s="39" t="s">
        <v>8</v>
      </c>
      <c r="C73" s="39" t="s">
        <v>20</v>
      </c>
      <c r="D73" s="10" t="s">
        <v>10</v>
      </c>
      <c r="E73" s="40" t="s">
        <v>1</v>
      </c>
      <c r="F73" s="40" t="s">
        <v>3</v>
      </c>
      <c r="G73" s="40" t="s">
        <v>2</v>
      </c>
    </row>
    <row r="74" ht="13.5" customHeight="1"/>
    <row r="75" spans="1:7" ht="13.5" customHeight="1">
      <c r="A75" s="1" t="s">
        <v>41</v>
      </c>
      <c r="B75" s="2" t="s">
        <v>79</v>
      </c>
      <c r="C75" s="2" t="s">
        <v>21</v>
      </c>
      <c r="D75" s="2" t="s">
        <v>80</v>
      </c>
      <c r="F75" s="3">
        <v>40</v>
      </c>
      <c r="G75" s="3">
        <v>40</v>
      </c>
    </row>
    <row r="76" spans="1:7" ht="13.5" customHeight="1">
      <c r="A76" s="1" t="s">
        <v>41</v>
      </c>
      <c r="B76" s="2" t="s">
        <v>79</v>
      </c>
      <c r="C76" s="2" t="s">
        <v>21</v>
      </c>
      <c r="D76" s="2" t="s">
        <v>84</v>
      </c>
      <c r="F76" s="3">
        <v>40</v>
      </c>
      <c r="G76" s="3">
        <v>40</v>
      </c>
    </row>
    <row r="77" spans="1:10" s="19" customFormat="1" ht="12.75" customHeight="1">
      <c r="A77" s="31" t="s">
        <v>48</v>
      </c>
      <c r="B77" s="36" t="s">
        <v>63</v>
      </c>
      <c r="C77" s="19" t="s">
        <v>64</v>
      </c>
      <c r="D77" s="36" t="s">
        <v>65</v>
      </c>
      <c r="E77" s="37"/>
      <c r="F77" s="37">
        <v>1973.34</v>
      </c>
      <c r="G77" s="37">
        <v>1973.34</v>
      </c>
      <c r="J77" s="23"/>
    </row>
    <row r="78" spans="1:10" s="19" customFormat="1" ht="12.75" customHeight="1">
      <c r="A78" s="31" t="s">
        <v>48</v>
      </c>
      <c r="B78" s="36" t="s">
        <v>62</v>
      </c>
      <c r="C78" s="19" t="s">
        <v>59</v>
      </c>
      <c r="D78" s="36" t="s">
        <v>73</v>
      </c>
      <c r="E78" s="37">
        <v>4.08</v>
      </c>
      <c r="F78" s="37">
        <v>20.42</v>
      </c>
      <c r="G78" s="37">
        <v>24.5</v>
      </c>
      <c r="J78" s="23"/>
    </row>
    <row r="79" spans="1:10" s="19" customFormat="1" ht="12.75" customHeight="1">
      <c r="A79" s="31" t="s">
        <v>48</v>
      </c>
      <c r="B79" s="36" t="s">
        <v>61</v>
      </c>
      <c r="C79" s="19" t="s">
        <v>21</v>
      </c>
      <c r="D79" s="36" t="s">
        <v>72</v>
      </c>
      <c r="E79" s="37">
        <v>42</v>
      </c>
      <c r="F79" s="37">
        <v>252</v>
      </c>
      <c r="G79" s="37">
        <v>302.4</v>
      </c>
      <c r="J79" s="23"/>
    </row>
    <row r="80" spans="1:10" s="19" customFormat="1" ht="12.75" customHeight="1">
      <c r="A80" s="31" t="s">
        <v>95</v>
      </c>
      <c r="B80" s="36" t="s">
        <v>96</v>
      </c>
      <c r="C80" s="19" t="s">
        <v>21</v>
      </c>
      <c r="D80" s="36" t="s">
        <v>97</v>
      </c>
      <c r="E80" s="37"/>
      <c r="F80" s="37">
        <v>50</v>
      </c>
      <c r="G80" s="37">
        <v>50</v>
      </c>
      <c r="J80" s="23"/>
    </row>
    <row r="81" spans="1:10" s="19" customFormat="1" ht="12.75" customHeight="1">
      <c r="A81" s="31" t="s">
        <v>48</v>
      </c>
      <c r="B81" s="36" t="s">
        <v>103</v>
      </c>
      <c r="C81" s="19" t="s">
        <v>1</v>
      </c>
      <c r="D81" s="36" t="s">
        <v>104</v>
      </c>
      <c r="E81" s="37">
        <v>2884.63</v>
      </c>
      <c r="F81" s="37"/>
      <c r="G81" s="37">
        <v>2884.63</v>
      </c>
      <c r="J81" s="23"/>
    </row>
    <row r="82" spans="1:10" s="19" customFormat="1" ht="12.75" customHeight="1">
      <c r="A82" s="31" t="s">
        <v>48</v>
      </c>
      <c r="B82" s="36" t="s">
        <v>116</v>
      </c>
      <c r="C82" s="19" t="s">
        <v>59</v>
      </c>
      <c r="D82" s="54" t="s">
        <v>113</v>
      </c>
      <c r="E82" s="37">
        <v>4.08</v>
      </c>
      <c r="F82" s="37">
        <v>20.42</v>
      </c>
      <c r="G82" s="37">
        <v>24.5</v>
      </c>
      <c r="J82" s="23"/>
    </row>
    <row r="83" spans="1:10" s="19" customFormat="1" ht="12.75" customHeight="1">
      <c r="A83" s="31" t="s">
        <v>48</v>
      </c>
      <c r="B83" s="36" t="s">
        <v>126</v>
      </c>
      <c r="C83" s="19" t="s">
        <v>59</v>
      </c>
      <c r="D83" s="54" t="s">
        <v>113</v>
      </c>
      <c r="E83" s="37">
        <v>2.33</v>
      </c>
      <c r="F83" s="37">
        <v>11.67</v>
      </c>
      <c r="G83" s="37">
        <v>14</v>
      </c>
      <c r="J83" s="23"/>
    </row>
    <row r="84" spans="1:10" s="19" customFormat="1" ht="12.75" customHeight="1">
      <c r="A84" s="31" t="s">
        <v>48</v>
      </c>
      <c r="B84" s="36" t="s">
        <v>132</v>
      </c>
      <c r="C84" s="19" t="s">
        <v>59</v>
      </c>
      <c r="D84" s="54" t="s">
        <v>133</v>
      </c>
      <c r="E84" s="37">
        <v>8.87</v>
      </c>
      <c r="F84" s="37">
        <v>44.35</v>
      </c>
      <c r="G84" s="37">
        <v>53.22</v>
      </c>
      <c r="J84" s="23"/>
    </row>
    <row r="85" spans="1:10" s="19" customFormat="1" ht="12.75" customHeight="1">
      <c r="A85" s="31" t="s">
        <v>48</v>
      </c>
      <c r="B85" s="36" t="s">
        <v>130</v>
      </c>
      <c r="C85" s="19" t="s">
        <v>59</v>
      </c>
      <c r="D85" s="54" t="s">
        <v>113</v>
      </c>
      <c r="E85" s="37">
        <v>2.33</v>
      </c>
      <c r="F85" s="37">
        <v>11.67</v>
      </c>
      <c r="G85" s="37">
        <v>14</v>
      </c>
      <c r="J85" s="23"/>
    </row>
    <row r="86" spans="1:10" s="19" customFormat="1" ht="12.75" customHeight="1">
      <c r="A86" s="31" t="s">
        <v>48</v>
      </c>
      <c r="B86" s="36" t="s">
        <v>121</v>
      </c>
      <c r="C86" s="19" t="s">
        <v>59</v>
      </c>
      <c r="D86" s="54" t="s">
        <v>113</v>
      </c>
      <c r="E86" s="37">
        <v>4.08</v>
      </c>
      <c r="F86" s="37">
        <v>20.42</v>
      </c>
      <c r="G86" s="37">
        <v>24.5</v>
      </c>
      <c r="J86" s="23"/>
    </row>
    <row r="87" spans="1:10" s="19" customFormat="1" ht="12.75" customHeight="1">
      <c r="A87" s="31" t="s">
        <v>48</v>
      </c>
      <c r="B87" s="36" t="s">
        <v>117</v>
      </c>
      <c r="C87" s="19" t="s">
        <v>59</v>
      </c>
      <c r="D87" s="54" t="s">
        <v>113</v>
      </c>
      <c r="E87" s="37">
        <v>4.08</v>
      </c>
      <c r="F87" s="37">
        <v>20.42</v>
      </c>
      <c r="G87" s="37">
        <v>24.5</v>
      </c>
      <c r="J87" s="23"/>
    </row>
    <row r="88" spans="1:10" s="19" customFormat="1" ht="12.75" customHeight="1">
      <c r="A88" s="31" t="s">
        <v>48</v>
      </c>
      <c r="B88" s="36" t="s">
        <v>131</v>
      </c>
      <c r="C88" s="19" t="s">
        <v>59</v>
      </c>
      <c r="D88" s="54" t="s">
        <v>113</v>
      </c>
      <c r="E88" s="37">
        <v>8.08</v>
      </c>
      <c r="F88" s="37">
        <v>40.42</v>
      </c>
      <c r="G88" s="37">
        <v>48.5</v>
      </c>
      <c r="J88" s="23"/>
    </row>
    <row r="89" spans="1:7" ht="13.5" customHeight="1">
      <c r="A89" s="1" t="s">
        <v>41</v>
      </c>
      <c r="B89" s="2" t="s">
        <v>79</v>
      </c>
      <c r="C89" s="2" t="s">
        <v>21</v>
      </c>
      <c r="D89" s="2" t="s">
        <v>137</v>
      </c>
      <c r="F89" s="3">
        <v>40</v>
      </c>
      <c r="G89" s="3">
        <v>40</v>
      </c>
    </row>
    <row r="90" spans="1:10" s="19" customFormat="1" ht="12.75" customHeight="1">
      <c r="A90" s="31" t="s">
        <v>48</v>
      </c>
      <c r="B90" s="36" t="s">
        <v>85</v>
      </c>
      <c r="C90" s="19" t="s">
        <v>86</v>
      </c>
      <c r="D90" s="36" t="s">
        <v>87</v>
      </c>
      <c r="E90" s="37"/>
      <c r="F90" s="37">
        <v>400</v>
      </c>
      <c r="G90" s="37">
        <v>400</v>
      </c>
      <c r="J90" s="23"/>
    </row>
    <row r="91" spans="1:10" s="19" customFormat="1" ht="12.75" customHeight="1">
      <c r="A91" s="31" t="s">
        <v>48</v>
      </c>
      <c r="B91" s="36" t="s">
        <v>123</v>
      </c>
      <c r="C91" s="19" t="s">
        <v>59</v>
      </c>
      <c r="D91" s="54" t="s">
        <v>113</v>
      </c>
      <c r="E91" s="37">
        <v>2.33</v>
      </c>
      <c r="F91" s="37">
        <v>11.67</v>
      </c>
      <c r="G91" s="37">
        <v>14</v>
      </c>
      <c r="J91" s="23"/>
    </row>
    <row r="92" spans="1:10" s="19" customFormat="1" ht="12.75" customHeight="1">
      <c r="A92" s="31" t="s">
        <v>48</v>
      </c>
      <c r="B92" s="36" t="s">
        <v>128</v>
      </c>
      <c r="C92" s="19" t="s">
        <v>59</v>
      </c>
      <c r="D92" s="54" t="s">
        <v>113</v>
      </c>
      <c r="E92" s="37">
        <v>2.33</v>
      </c>
      <c r="F92" s="37">
        <v>11.67</v>
      </c>
      <c r="G92" s="37">
        <v>14</v>
      </c>
      <c r="J92" s="23"/>
    </row>
    <row r="93" spans="1:10" s="19" customFormat="1" ht="12.75" customHeight="1">
      <c r="A93" s="31" t="s">
        <v>48</v>
      </c>
      <c r="B93" s="36" t="s">
        <v>127</v>
      </c>
      <c r="C93" s="19" t="s">
        <v>59</v>
      </c>
      <c r="D93" s="54" t="s">
        <v>113</v>
      </c>
      <c r="E93" s="37">
        <v>4.08</v>
      </c>
      <c r="F93" s="37">
        <v>20.42</v>
      </c>
      <c r="G93" s="37">
        <v>24.5</v>
      </c>
      <c r="J93" s="23"/>
    </row>
    <row r="94" spans="1:10" s="19" customFormat="1" ht="12.75" customHeight="1">
      <c r="A94" s="31" t="s">
        <v>48</v>
      </c>
      <c r="B94" s="36" t="s">
        <v>61</v>
      </c>
      <c r="C94" s="19" t="s">
        <v>21</v>
      </c>
      <c r="D94" s="36" t="s">
        <v>101</v>
      </c>
      <c r="E94" s="37">
        <v>25.2</v>
      </c>
      <c r="F94" s="37">
        <v>126</v>
      </c>
      <c r="G94" s="37">
        <v>151.2</v>
      </c>
      <c r="J94" s="23"/>
    </row>
    <row r="95" spans="1:7" s="16" customFormat="1" ht="12" customHeight="1">
      <c r="A95" s="15"/>
      <c r="E95" s="17"/>
      <c r="F95" s="17"/>
      <c r="G95" s="17"/>
    </row>
    <row r="96" spans="1:7" s="8" customFormat="1" ht="13.5" customHeight="1" thickBot="1">
      <c r="A96" s="11"/>
      <c r="E96" s="12">
        <f>SUM(E79:E95)</f>
        <v>2994.419999999999</v>
      </c>
      <c r="F96" s="12">
        <f>SUM(F79:F95)</f>
        <v>1081.13</v>
      </c>
      <c r="G96" s="12">
        <f>SUM(G79:G95)</f>
        <v>4083.95</v>
      </c>
    </row>
    <row r="97" spans="1:7" s="8" customFormat="1" ht="13.5" thickTop="1">
      <c r="A97" s="57"/>
      <c r="B97" s="19"/>
      <c r="C97" s="19"/>
      <c r="D97" s="19"/>
      <c r="E97" s="58"/>
      <c r="F97" s="58"/>
      <c r="G97" s="59"/>
    </row>
    <row r="98" spans="4:7" ht="13.5" thickBot="1">
      <c r="D98" s="60" t="s">
        <v>4</v>
      </c>
      <c r="E98" s="61">
        <f>E68+E96</f>
        <v>2994.419999999999</v>
      </c>
      <c r="F98" s="61">
        <f>F68+F96</f>
        <v>1081.93</v>
      </c>
      <c r="G98" s="61">
        <f>G68+G96</f>
        <v>4084.75</v>
      </c>
    </row>
    <row r="99" ht="13.5" thickTop="1"/>
    <row r="100" spans="1:4" ht="12.75">
      <c r="A100" s="14"/>
      <c r="D100" s="6"/>
    </row>
    <row r="102" ht="18">
      <c r="A102" s="4" t="s">
        <v>109</v>
      </c>
    </row>
    <row r="104" spans="1:7" s="10" customFormat="1" ht="12.75">
      <c r="A104" s="32" t="s">
        <v>13</v>
      </c>
      <c r="B104" s="10" t="s">
        <v>9</v>
      </c>
      <c r="C104" s="10" t="s">
        <v>20</v>
      </c>
      <c r="D104" s="10" t="s">
        <v>14</v>
      </c>
      <c r="E104" s="33" t="s">
        <v>1</v>
      </c>
      <c r="F104" s="33" t="s">
        <v>3</v>
      </c>
      <c r="G104" s="33" t="s">
        <v>2</v>
      </c>
    </row>
    <row r="106" spans="1:10" s="19" customFormat="1" ht="26.25" customHeight="1">
      <c r="A106" s="31" t="s">
        <v>70</v>
      </c>
      <c r="B106" s="36" t="s">
        <v>71</v>
      </c>
      <c r="C106" s="19" t="s">
        <v>21</v>
      </c>
      <c r="D106" s="55" t="s">
        <v>164</v>
      </c>
      <c r="E106" s="37">
        <v>20</v>
      </c>
      <c r="F106" s="37">
        <v>100</v>
      </c>
      <c r="G106" s="37">
        <v>120</v>
      </c>
      <c r="J106" s="23"/>
    </row>
    <row r="107" spans="1:10" s="19" customFormat="1" ht="12.75" customHeight="1">
      <c r="A107" s="31" t="s">
        <v>111</v>
      </c>
      <c r="B107" s="54" t="s">
        <v>112</v>
      </c>
      <c r="C107" s="19" t="s">
        <v>59</v>
      </c>
      <c r="D107" s="54" t="s">
        <v>113</v>
      </c>
      <c r="E107" s="37">
        <v>2.33</v>
      </c>
      <c r="F107" s="37">
        <v>11.67</v>
      </c>
      <c r="G107" s="37">
        <v>14</v>
      </c>
      <c r="J107" s="23"/>
    </row>
    <row r="108" spans="1:10" s="19" customFormat="1" ht="12.75" customHeight="1">
      <c r="A108" s="31" t="s">
        <v>111</v>
      </c>
      <c r="B108" s="36" t="s">
        <v>114</v>
      </c>
      <c r="C108" s="19" t="s">
        <v>59</v>
      </c>
      <c r="D108" s="54" t="s">
        <v>113</v>
      </c>
      <c r="E108" s="37">
        <v>8.08</v>
      </c>
      <c r="F108" s="37">
        <v>40.42</v>
      </c>
      <c r="G108" s="37">
        <v>48.5</v>
      </c>
      <c r="J108" s="23"/>
    </row>
    <row r="109" spans="1:10" s="19" customFormat="1" ht="12.75" customHeight="1">
      <c r="A109" s="31" t="s">
        <v>111</v>
      </c>
      <c r="B109" s="36" t="s">
        <v>115</v>
      </c>
      <c r="C109" s="19" t="s">
        <v>59</v>
      </c>
      <c r="D109" s="54" t="s">
        <v>113</v>
      </c>
      <c r="E109" s="37">
        <v>4.08</v>
      </c>
      <c r="F109" s="37">
        <v>20.42</v>
      </c>
      <c r="G109" s="37">
        <v>24.5</v>
      </c>
      <c r="J109" s="23"/>
    </row>
    <row r="110" spans="1:10" s="19" customFormat="1" ht="12.75" customHeight="1">
      <c r="A110" s="31" t="s">
        <v>111</v>
      </c>
      <c r="B110" s="36" t="s">
        <v>118</v>
      </c>
      <c r="C110" s="19" t="s">
        <v>59</v>
      </c>
      <c r="D110" s="54" t="s">
        <v>113</v>
      </c>
      <c r="E110" s="37">
        <v>4.08</v>
      </c>
      <c r="F110" s="37">
        <v>20.42</v>
      </c>
      <c r="G110" s="37">
        <v>24.5</v>
      </c>
      <c r="J110" s="23"/>
    </row>
    <row r="111" spans="1:10" s="19" customFormat="1" ht="12.75" customHeight="1">
      <c r="A111" s="31" t="s">
        <v>111</v>
      </c>
      <c r="B111" s="36" t="s">
        <v>119</v>
      </c>
      <c r="C111" s="19" t="s">
        <v>59</v>
      </c>
      <c r="D111" s="54" t="s">
        <v>113</v>
      </c>
      <c r="E111" s="37">
        <v>8.08</v>
      </c>
      <c r="F111" s="37">
        <v>40.42</v>
      </c>
      <c r="G111" s="37">
        <v>48.5</v>
      </c>
      <c r="J111" s="23"/>
    </row>
    <row r="112" spans="1:10" s="19" customFormat="1" ht="12.75" customHeight="1">
      <c r="A112" s="31" t="s">
        <v>111</v>
      </c>
      <c r="B112" s="36" t="s">
        <v>120</v>
      </c>
      <c r="C112" s="19" t="s">
        <v>59</v>
      </c>
      <c r="D112" s="54" t="s">
        <v>113</v>
      </c>
      <c r="E112" s="37">
        <v>4.08</v>
      </c>
      <c r="F112" s="37">
        <v>20.42</v>
      </c>
      <c r="G112" s="37">
        <v>24.5</v>
      </c>
      <c r="J112" s="23"/>
    </row>
    <row r="113" spans="1:10" s="19" customFormat="1" ht="12.75" customHeight="1">
      <c r="A113" s="31" t="s">
        <v>111</v>
      </c>
      <c r="B113" s="36" t="s">
        <v>122</v>
      </c>
      <c r="C113" s="19" t="s">
        <v>59</v>
      </c>
      <c r="D113" s="54" t="s">
        <v>113</v>
      </c>
      <c r="E113" s="37">
        <v>2.33</v>
      </c>
      <c r="F113" s="37">
        <v>11.67</v>
      </c>
      <c r="G113" s="37">
        <v>14</v>
      </c>
      <c r="J113" s="23"/>
    </row>
    <row r="114" spans="1:10" s="19" customFormat="1" ht="12.75" customHeight="1">
      <c r="A114" s="31" t="s">
        <v>111</v>
      </c>
      <c r="B114" s="36" t="s">
        <v>124</v>
      </c>
      <c r="C114" s="19" t="s">
        <v>59</v>
      </c>
      <c r="D114" s="54" t="s">
        <v>113</v>
      </c>
      <c r="E114" s="37">
        <v>5</v>
      </c>
      <c r="F114" s="37">
        <v>25</v>
      </c>
      <c r="G114" s="37">
        <v>30</v>
      </c>
      <c r="J114" s="23"/>
    </row>
    <row r="115" spans="1:10" s="19" customFormat="1" ht="12.75" customHeight="1">
      <c r="A115" s="31" t="s">
        <v>111</v>
      </c>
      <c r="B115" s="36" t="s">
        <v>125</v>
      </c>
      <c r="C115" s="19" t="s">
        <v>59</v>
      </c>
      <c r="D115" s="54" t="s">
        <v>113</v>
      </c>
      <c r="E115" s="37">
        <v>5</v>
      </c>
      <c r="F115" s="37">
        <v>25</v>
      </c>
      <c r="G115" s="37">
        <v>30</v>
      </c>
      <c r="J115" s="23"/>
    </row>
    <row r="116" spans="1:10" s="19" customFormat="1" ht="12.75" customHeight="1">
      <c r="A116" s="31" t="s">
        <v>111</v>
      </c>
      <c r="B116" s="36" t="s">
        <v>129</v>
      </c>
      <c r="C116" s="19" t="s">
        <v>59</v>
      </c>
      <c r="D116" s="54" t="s">
        <v>113</v>
      </c>
      <c r="E116" s="37">
        <v>2.33</v>
      </c>
      <c r="F116" s="37">
        <v>11.67</v>
      </c>
      <c r="G116" s="37">
        <v>14</v>
      </c>
      <c r="J116" s="23"/>
    </row>
    <row r="117" spans="1:10" s="19" customFormat="1" ht="12.75" customHeight="1">
      <c r="A117" s="31"/>
      <c r="B117" s="36" t="s">
        <v>150</v>
      </c>
      <c r="C117" s="19" t="s">
        <v>21</v>
      </c>
      <c r="D117" s="54" t="s">
        <v>151</v>
      </c>
      <c r="E117" s="37">
        <v>28</v>
      </c>
      <c r="F117" s="37">
        <v>140</v>
      </c>
      <c r="G117" s="37">
        <v>168</v>
      </c>
      <c r="J117" s="23"/>
    </row>
    <row r="118" spans="1:10" s="19" customFormat="1" ht="12.75" customHeight="1">
      <c r="A118" s="24"/>
      <c r="B118" s="21"/>
      <c r="D118" s="21"/>
      <c r="E118" s="21"/>
      <c r="F118" s="25"/>
      <c r="G118" s="25"/>
      <c r="J118" s="23"/>
    </row>
    <row r="119" spans="1:10" s="64" customFormat="1" ht="12.75" customHeight="1">
      <c r="A119" s="62"/>
      <c r="B119" s="63"/>
      <c r="D119" s="63" t="s">
        <v>54</v>
      </c>
      <c r="E119" s="65">
        <f>SUM(E106:E118)</f>
        <v>93.38999999999999</v>
      </c>
      <c r="F119" s="65">
        <f>SUM(F106:F118)</f>
        <v>467.11000000000007</v>
      </c>
      <c r="G119" s="65">
        <f>SUM(G106:G118)</f>
        <v>560.5</v>
      </c>
      <c r="J119" s="66"/>
    </row>
    <row r="120" spans="1:10" s="19" customFormat="1" ht="12.75" customHeight="1">
      <c r="A120" s="24"/>
      <c r="B120" s="21"/>
      <c r="D120" s="21"/>
      <c r="E120" s="21"/>
      <c r="F120" s="25"/>
      <c r="G120" s="25"/>
      <c r="J120" s="23"/>
    </row>
    <row r="121" spans="1:10" s="19" customFormat="1" ht="12.75" customHeight="1">
      <c r="A121" s="24"/>
      <c r="B121" s="21"/>
      <c r="D121" s="21"/>
      <c r="E121" s="21"/>
      <c r="F121" s="25"/>
      <c r="G121" s="25"/>
      <c r="J121" s="23"/>
    </row>
    <row r="122" spans="1:3" s="19" customFormat="1" ht="18">
      <c r="A122" s="34" t="s">
        <v>7</v>
      </c>
      <c r="C122" s="19" t="s">
        <v>28</v>
      </c>
    </row>
    <row r="123" s="19" customFormat="1" ht="12.75" customHeight="1">
      <c r="A123" s="24"/>
    </row>
    <row r="124" s="19" customFormat="1" ht="28.5" customHeight="1">
      <c r="A124" s="24"/>
    </row>
    <row r="125" s="19" customFormat="1" ht="19.5" customHeight="1">
      <c r="A125" s="34" t="s">
        <v>29</v>
      </c>
    </row>
    <row r="126" s="19" customFormat="1" ht="12.75" customHeight="1">
      <c r="A126" s="24"/>
    </row>
    <row r="128" spans="1:7" s="16" customFormat="1" ht="13.5" customHeight="1">
      <c r="A128" s="22"/>
      <c r="B128" s="16" t="s">
        <v>56</v>
      </c>
      <c r="C128" s="16" t="s">
        <v>44</v>
      </c>
      <c r="D128" s="20" t="s">
        <v>81</v>
      </c>
      <c r="E128" s="26">
        <v>200</v>
      </c>
      <c r="F128" s="17"/>
      <c r="G128" s="17"/>
    </row>
    <row r="129" spans="1:7" s="16" customFormat="1" ht="13.5" customHeight="1">
      <c r="A129" s="22"/>
      <c r="B129" s="16" t="s">
        <v>56</v>
      </c>
      <c r="C129" s="16" t="s">
        <v>44</v>
      </c>
      <c r="D129" s="20" t="s">
        <v>68</v>
      </c>
      <c r="E129" s="26" t="s">
        <v>69</v>
      </c>
      <c r="F129" s="17"/>
      <c r="G129" s="17"/>
    </row>
    <row r="130" spans="1:7" s="16" customFormat="1" ht="13.5" customHeight="1">
      <c r="A130" s="22"/>
      <c r="B130" s="16" t="s">
        <v>75</v>
      </c>
      <c r="C130" s="16" t="s">
        <v>59</v>
      </c>
      <c r="D130" s="20" t="s">
        <v>76</v>
      </c>
      <c r="E130" s="26">
        <v>100</v>
      </c>
      <c r="F130" s="17"/>
      <c r="G130" s="17"/>
    </row>
    <row r="131" spans="1:7" s="16" customFormat="1" ht="13.5" customHeight="1">
      <c r="A131" s="22"/>
      <c r="B131" s="16" t="s">
        <v>56</v>
      </c>
      <c r="C131" s="16" t="s">
        <v>58</v>
      </c>
      <c r="D131" s="20" t="s">
        <v>77</v>
      </c>
      <c r="E131" s="26">
        <v>250</v>
      </c>
      <c r="F131" s="17"/>
      <c r="G131" s="17"/>
    </row>
    <row r="132" spans="1:7" s="16" customFormat="1" ht="13.5" customHeight="1">
      <c r="A132" s="22"/>
      <c r="B132" s="16" t="s">
        <v>56</v>
      </c>
      <c r="C132" s="16" t="s">
        <v>92</v>
      </c>
      <c r="D132" s="20" t="s">
        <v>93</v>
      </c>
      <c r="E132" s="26">
        <v>200</v>
      </c>
      <c r="F132" s="17"/>
      <c r="G132" s="17"/>
    </row>
    <row r="133" spans="1:7" s="16" customFormat="1" ht="13.5" customHeight="1">
      <c r="A133" s="22"/>
      <c r="B133" s="16" t="s">
        <v>56</v>
      </c>
      <c r="C133" s="16" t="s">
        <v>44</v>
      </c>
      <c r="D133" s="20" t="s">
        <v>94</v>
      </c>
      <c r="E133" s="26" t="s">
        <v>69</v>
      </c>
      <c r="F133" s="17"/>
      <c r="G133" s="17"/>
    </row>
    <row r="134" spans="1:7" s="16" customFormat="1" ht="13.5" customHeight="1">
      <c r="A134" s="22"/>
      <c r="B134" s="16" t="s">
        <v>56</v>
      </c>
      <c r="C134" s="16" t="s">
        <v>44</v>
      </c>
      <c r="D134" s="20" t="s">
        <v>138</v>
      </c>
      <c r="E134" s="26" t="s">
        <v>69</v>
      </c>
      <c r="F134" s="17"/>
      <c r="G134" s="17"/>
    </row>
    <row r="135" spans="1:7" s="16" customFormat="1" ht="13.5" customHeight="1">
      <c r="A135" s="22"/>
      <c r="B135" s="16" t="s">
        <v>134</v>
      </c>
      <c r="C135" s="16" t="s">
        <v>135</v>
      </c>
      <c r="D135" s="20" t="s">
        <v>136</v>
      </c>
      <c r="E135" s="26">
        <v>825</v>
      </c>
      <c r="F135" s="17"/>
      <c r="G135" s="17"/>
    </row>
    <row r="136" spans="1:7" s="16" customFormat="1" ht="13.5" customHeight="1">
      <c r="A136" s="22"/>
      <c r="B136" s="16" t="s">
        <v>56</v>
      </c>
      <c r="C136" s="16" t="s">
        <v>44</v>
      </c>
      <c r="D136" s="20" t="s">
        <v>161</v>
      </c>
      <c r="E136" s="26" t="s">
        <v>69</v>
      </c>
      <c r="F136" s="17"/>
      <c r="G136" s="17"/>
    </row>
    <row r="137" spans="1:7" s="16" customFormat="1" ht="13.5" customHeight="1">
      <c r="A137" s="22"/>
      <c r="B137" s="16" t="s">
        <v>160</v>
      </c>
      <c r="C137" s="16" t="s">
        <v>44</v>
      </c>
      <c r="D137" s="20" t="s">
        <v>162</v>
      </c>
      <c r="E137" s="26">
        <v>2.95</v>
      </c>
      <c r="F137" s="17"/>
      <c r="G137" s="17"/>
    </row>
    <row r="138" spans="1:7" s="16" customFormat="1" ht="12.75" customHeight="1">
      <c r="A138" s="22"/>
      <c r="E138" s="26"/>
      <c r="F138" s="17"/>
      <c r="G138" s="17"/>
    </row>
    <row r="139" spans="1:7" s="16" customFormat="1" ht="12.75" customHeight="1">
      <c r="A139" s="22"/>
      <c r="E139" s="67">
        <f>SUM(E128:E138)</f>
        <v>1577.95</v>
      </c>
      <c r="F139" s="17"/>
      <c r="G139" s="17"/>
    </row>
    <row r="140" spans="1:7" s="16" customFormat="1" ht="33.75" customHeight="1">
      <c r="A140" s="22"/>
      <c r="E140" s="27"/>
      <c r="F140" s="17"/>
      <c r="G140" s="17"/>
    </row>
    <row r="141" spans="1:7" s="16" customFormat="1" ht="19.5" customHeight="1">
      <c r="A141" s="35" t="s">
        <v>15</v>
      </c>
      <c r="E141" s="17"/>
      <c r="F141" s="17"/>
      <c r="G141" s="17"/>
    </row>
    <row r="142" spans="1:7" s="16" customFormat="1" ht="12.75" customHeight="1">
      <c r="A142" s="22"/>
      <c r="E142" s="17"/>
      <c r="F142" s="17"/>
      <c r="G142" s="17"/>
    </row>
    <row r="143" spans="1:7" s="16" customFormat="1" ht="12.75" customHeight="1">
      <c r="A143" s="22"/>
      <c r="B143" s="48" t="s">
        <v>10</v>
      </c>
      <c r="C143" s="48" t="s">
        <v>20</v>
      </c>
      <c r="D143" s="48" t="s">
        <v>9</v>
      </c>
      <c r="E143" s="49" t="s">
        <v>5</v>
      </c>
      <c r="F143" s="17"/>
      <c r="G143" s="17"/>
    </row>
    <row r="144" spans="1:7" s="16" customFormat="1" ht="12.75" customHeight="1">
      <c r="A144" s="22"/>
      <c r="B144" s="48"/>
      <c r="C144" s="48"/>
      <c r="D144" s="48"/>
      <c r="E144" s="49"/>
      <c r="F144" s="17"/>
      <c r="G144" s="17"/>
    </row>
    <row r="145" spans="2:5" ht="12.75" customHeight="1">
      <c r="B145" s="2" t="s">
        <v>16</v>
      </c>
      <c r="C145" s="2" t="s">
        <v>23</v>
      </c>
      <c r="D145" s="2" t="s">
        <v>17</v>
      </c>
      <c r="E145" s="50">
        <v>3422.87</v>
      </c>
    </row>
    <row r="146" spans="2:5" ht="12.75" customHeight="1">
      <c r="B146" s="2" t="s">
        <v>52</v>
      </c>
      <c r="C146" s="2" t="s">
        <v>36</v>
      </c>
      <c r="D146" s="2" t="s">
        <v>55</v>
      </c>
      <c r="E146" s="50">
        <f>0.5*(90600)</f>
        <v>45300</v>
      </c>
    </row>
    <row r="148" ht="30" customHeight="1"/>
    <row r="149" spans="1:3" ht="18">
      <c r="A149" s="4" t="s">
        <v>18</v>
      </c>
      <c r="C149" s="2" t="s">
        <v>50</v>
      </c>
    </row>
    <row r="150" ht="11.25" customHeight="1">
      <c r="A150" s="4"/>
    </row>
    <row r="151" spans="1:2" ht="32.25" customHeight="1">
      <c r="A151" s="4" t="s">
        <v>30</v>
      </c>
      <c r="B151" s="16" t="s">
        <v>49</v>
      </c>
    </row>
    <row r="152" ht="18">
      <c r="A152" s="4"/>
    </row>
    <row r="153" spans="1:6" ht="18">
      <c r="A153" s="4" t="s">
        <v>32</v>
      </c>
      <c r="D153" s="2" t="s">
        <v>28</v>
      </c>
      <c r="E153" s="33"/>
      <c r="F153" s="33"/>
    </row>
    <row r="155" spans="1:6" ht="18">
      <c r="A155" s="4" t="s">
        <v>33</v>
      </c>
      <c r="D155" s="2" t="s">
        <v>28</v>
      </c>
      <c r="E155" s="2"/>
      <c r="F155" s="2"/>
    </row>
    <row r="156" spans="1:7" s="16" customFormat="1" ht="18">
      <c r="A156" s="35"/>
      <c r="E156" s="3"/>
      <c r="F156" s="3"/>
      <c r="G156" s="17"/>
    </row>
    <row r="157" spans="1:7" s="16" customFormat="1" ht="12.75">
      <c r="A157" s="15"/>
      <c r="E157" s="17"/>
      <c r="G157" s="17"/>
    </row>
  </sheetData>
  <sheetProtection/>
  <mergeCells count="1">
    <mergeCell ref="A58:G58"/>
  </mergeCells>
  <printOptions horizontalCentered="1" verticalCentered="1"/>
  <pageMargins left="0.748031496062992" right="0.748031496062992" top="0.47244094488189" bottom="0.748031496062992" header="0.275590551181102" footer="0.275590551181102"/>
  <pageSetup cellComments="asDisplayed" fitToHeight="2" fitToWidth="1" horizontalDpi="600" verticalDpi="600" orientation="landscape" paperSize="9" scale="46" r:id="rId1"/>
  <headerFooter alignWithMargins="0">
    <oddHeader>&amp;R&amp;"Verdana,Bold"&amp;11
</oddHeader>
    <oddFooter>&amp;L&amp;D&amp;C&amp;P&amp;R&amp;D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Hooton</dc:creator>
  <cp:keywords/>
  <dc:description/>
  <cp:lastModifiedBy>Laurie</cp:lastModifiedBy>
  <cp:lastPrinted>2017-09-07T12:35:48Z</cp:lastPrinted>
  <dcterms:created xsi:type="dcterms:W3CDTF">2006-04-20T12:59:32Z</dcterms:created>
  <dcterms:modified xsi:type="dcterms:W3CDTF">2017-09-07T12:39:48Z</dcterms:modified>
  <cp:category/>
  <cp:version/>
  <cp:contentType/>
  <cp:contentStatus/>
</cp:coreProperties>
</file>