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definedNames>
    <definedName name="_xlnm.Print_Area" localSheetId="0">'General'!$A$1:$G$137</definedName>
  </definedNames>
  <calcPr fullCalcOnLoad="1"/>
</workbook>
</file>

<file path=xl/sharedStrings.xml><?xml version="1.0" encoding="utf-8"?>
<sst xmlns="http://schemas.openxmlformats.org/spreadsheetml/2006/main" count="278" uniqueCount="159">
  <si>
    <t>PITSTONE PARISH COUNCIL</t>
  </si>
  <si>
    <t>VAT</t>
  </si>
  <si>
    <t>Gross</t>
  </si>
  <si>
    <t>Net</t>
  </si>
  <si>
    <t>TOTAL INCOMINGS</t>
  </si>
  <si>
    <t>Amount</t>
  </si>
  <si>
    <t>Y</t>
  </si>
  <si>
    <t>Summary of those in credit:</t>
  </si>
  <si>
    <t>Company</t>
  </si>
  <si>
    <t>Name</t>
  </si>
  <si>
    <t>Description</t>
  </si>
  <si>
    <t xml:space="preserve">TOTAL OUTGOINGS </t>
  </si>
  <si>
    <t>Trans Ref/Chq No</t>
  </si>
  <si>
    <t>Date of Invoice</t>
  </si>
  <si>
    <t>Invoice/Description</t>
  </si>
  <si>
    <t>Amounts not yet due to the parish council:</t>
  </si>
  <si>
    <t>Devolved Services 2018-19</t>
  </si>
  <si>
    <t>Payment due 1/4/18</t>
  </si>
  <si>
    <t>Bank Reconciliation &amp; S106 Summary:</t>
  </si>
  <si>
    <t>Beneficiary</t>
  </si>
  <si>
    <t>Cost Centre</t>
  </si>
  <si>
    <t>Sports &amp; Leisure</t>
  </si>
  <si>
    <t>Paying in reference</t>
  </si>
  <si>
    <t>Agency Services</t>
  </si>
  <si>
    <t>Beneficiary (inc registration number where applicable)</t>
  </si>
  <si>
    <t>Purpose of grant / donation and time period to which it relates</t>
  </si>
  <si>
    <t>Sub total of grants and donations</t>
  </si>
  <si>
    <t>Sub total of direct debits</t>
  </si>
  <si>
    <t>None</t>
  </si>
  <si>
    <t>Commitments / Amounts not yet invoiced to the parish council / work not yet completed:</t>
  </si>
  <si>
    <t>Budget Monitor:</t>
  </si>
  <si>
    <t>Insurance amendments</t>
  </si>
  <si>
    <t>Summary of Parish Charity Transactions:</t>
  </si>
  <si>
    <t>Summary of Recreation Ground Charity Transactions:</t>
  </si>
  <si>
    <t>Administration</t>
  </si>
  <si>
    <t>NatWest</t>
  </si>
  <si>
    <t>Financial</t>
  </si>
  <si>
    <t>Bank Interest - S106 account</t>
  </si>
  <si>
    <t>Bank Interest - reserve account</t>
  </si>
  <si>
    <t>Various</t>
  </si>
  <si>
    <t>Employment</t>
  </si>
  <si>
    <t>dd</t>
  </si>
  <si>
    <t>CNG</t>
  </si>
  <si>
    <t>Lighting</t>
  </si>
  <si>
    <t>Sport &amp; Leisure</t>
  </si>
  <si>
    <t>Confidential salary and wage payments, plus HMRC PAYE &amp; NI and NEST</t>
  </si>
  <si>
    <t>bacs</t>
  </si>
  <si>
    <t>See separate document.</t>
  </si>
  <si>
    <t>See separate document</t>
  </si>
  <si>
    <t>Pitstone Memorial Hall</t>
  </si>
  <si>
    <t>TOTAL INCOME PENDING</t>
  </si>
  <si>
    <t>J Leonard Limited</t>
  </si>
  <si>
    <t>Devolved Services</t>
  </si>
  <si>
    <t>PPP</t>
  </si>
  <si>
    <t>None required this month</t>
  </si>
  <si>
    <t>Opus</t>
  </si>
  <si>
    <t>tbc</t>
  </si>
  <si>
    <t>None required at present</t>
  </si>
  <si>
    <t>Tring Showstoppers</t>
  </si>
  <si>
    <t>Maintenance</t>
  </si>
  <si>
    <t>61 FC (Luton)</t>
  </si>
  <si>
    <t>AVDC</t>
  </si>
  <si>
    <t>Croudace</t>
  </si>
  <si>
    <t>P&amp;IJFC</t>
  </si>
  <si>
    <t>Sports &amp; leisure</t>
  </si>
  <si>
    <t xml:space="preserve">Sub total of standard bacs/cheques </t>
  </si>
  <si>
    <t>25/9/17</t>
  </si>
  <si>
    <t>R Porter</t>
  </si>
  <si>
    <t>Buckinghamshire Playing Fields Ass</t>
  </si>
  <si>
    <t>Annual membership (renewal date moved to 1/4/18.  approved min ref 177/17)</t>
  </si>
  <si>
    <t>Various hedge cutting (price an estimate) (approval min ref 175/17)</t>
  </si>
  <si>
    <t>Dave Rollins</t>
  </si>
  <si>
    <t>Youth Café</t>
  </si>
  <si>
    <t>Sage</t>
  </si>
  <si>
    <t>A J Groom &amp; Son Ltd</t>
  </si>
  <si>
    <t>16/10/17</t>
  </si>
  <si>
    <t>2 x Play around Parish sessions for August 2018 (to be invoiced spring 2018)</t>
  </si>
  <si>
    <t xml:space="preserve">Debtors Summary/Overdue Invoices/Income Pending:  </t>
  </si>
  <si>
    <t>September pitch hire</t>
  </si>
  <si>
    <t>Anglian Water</t>
  </si>
  <si>
    <t>n/a</t>
  </si>
  <si>
    <t>Sewerage abatement</t>
  </si>
  <si>
    <t>None currently tabled</t>
  </si>
  <si>
    <t>Siding out to Cheddington Rd alleyway &amp; BCC owned hedge at Cooks Wharf</t>
  </si>
  <si>
    <t xml:space="preserve">NOVEMBER 2017 FINANCIAL SUMMARY </t>
  </si>
  <si>
    <t>Roderick Wilson Tree Surgery Limited</t>
  </si>
  <si>
    <t>Open Space</t>
  </si>
  <si>
    <t>Crown reduction to oak tree (village green/recreation ground managed under PPC open space policy)</t>
  </si>
  <si>
    <t>Patrick Stileman</t>
  </si>
  <si>
    <t>Tree risk assessment (eta Jan 2018)</t>
  </si>
  <si>
    <t>Lamps &amp; Tubes Illuminations</t>
  </si>
  <si>
    <t>Street Lighting</t>
  </si>
  <si>
    <t>Christmas illumination charge</t>
  </si>
  <si>
    <t xml:space="preserve">AlphaFence </t>
  </si>
  <si>
    <t>Agripower</t>
  </si>
  <si>
    <t>Pitch extension (part grant &amp; S106 funded) (eta post Easter/April 2018)</t>
  </si>
  <si>
    <t>Fencing and ball stop netting at pavilion (part grant &amp; s106 funded) (eta Dec)</t>
  </si>
  <si>
    <t>PJC Driving School</t>
  </si>
  <si>
    <t>Hire of car park space for driving tuition in September</t>
  </si>
  <si>
    <t>Hire of car park space for driving tuition in October</t>
  </si>
  <si>
    <t xml:space="preserve">Receipts received to 31 October 2017, paid into a NatWest account </t>
  </si>
  <si>
    <t>slip 000147</t>
  </si>
  <si>
    <t>banner advertising near pavilion</t>
  </si>
  <si>
    <t>Inter-account transfers approved at 30 November 2017 meeting</t>
  </si>
  <si>
    <t>Direct debits noted at 30 November 2017 meeting</t>
  </si>
  <si>
    <t>Accounting and payroll software subscription for November</t>
  </si>
  <si>
    <t>Gas at pavilion during October</t>
  </si>
  <si>
    <t>Expenditure from Unity to be approved on 30 November 2017</t>
  </si>
  <si>
    <t>October Youth Café</t>
  </si>
  <si>
    <t>Brookmead School</t>
  </si>
  <si>
    <t>Hire of premises for youth café, autumn term</t>
  </si>
  <si>
    <t>Pavilion ground maintenance Oct</t>
  </si>
  <si>
    <t>Room hire in October</t>
  </si>
  <si>
    <t>Swarco Traffic Ltd</t>
  </si>
  <si>
    <t>21/11/17</t>
  </si>
  <si>
    <t>October pitch hire</t>
  </si>
  <si>
    <t>Quarterly donation re sign, next installment due February 2018</t>
  </si>
  <si>
    <t>Grants &amp; donations approved on 30 November 2017 from Unity</t>
  </si>
  <si>
    <t>Barry Cato Motor Repairs</t>
  </si>
  <si>
    <t>Advertising Issue 114</t>
  </si>
  <si>
    <t>Tring Market Auctions</t>
  </si>
  <si>
    <t>Marsworth Pre School</t>
  </si>
  <si>
    <t>Waterside Café</t>
  </si>
  <si>
    <t>Ashbys</t>
  </si>
  <si>
    <t>Beacon View Windows</t>
  </si>
  <si>
    <t>Miramar</t>
  </si>
  <si>
    <t>CMC Golf</t>
  </si>
  <si>
    <t>The Dog Runner</t>
  </si>
  <si>
    <t>Greensleeves</t>
  </si>
  <si>
    <t>Windmill Pharmacy</t>
  </si>
  <si>
    <t>Tyre Changers</t>
  </si>
  <si>
    <t>Travel Impressions</t>
  </si>
  <si>
    <t>ADM</t>
  </si>
  <si>
    <t>Piano Lessons</t>
  </si>
  <si>
    <t>Your Own Home Care</t>
  </si>
  <si>
    <t>CuriosiTEA Rooms</t>
  </si>
  <si>
    <t>Roos Property Maintenane</t>
  </si>
  <si>
    <t>Advertising in issues 114-117</t>
  </si>
  <si>
    <t>P E Mead</t>
  </si>
  <si>
    <t>Safe and Sound</t>
  </si>
  <si>
    <t>Computamation</t>
  </si>
  <si>
    <t>Jazzercise</t>
  </si>
  <si>
    <t>Invoice to P&amp;ICU £60.00 Sept matches paid 21/11/17</t>
  </si>
  <si>
    <t>Invoice to P&amp;ICU £90.00 Oct &amp; Nov matches paid 21/11/17</t>
  </si>
  <si>
    <t>Electricity at pavilion 30 September 2017 to 30 October 2017</t>
  </si>
  <si>
    <t xml:space="preserve">Now showing £301.47 in credit. </t>
  </si>
  <si>
    <t>Woods Hardwick</t>
  </si>
  <si>
    <t>Redevelopment of pavilion</t>
  </si>
  <si>
    <t>Architectural services</t>
  </si>
  <si>
    <t>Reimbursement of ACS invoice re damage caused during their match.  61FC advised insufficient funds.  1 installment outstanding for Dec. (VAT reconciled Q2)</t>
  </si>
  <si>
    <t>slip 000148</t>
  </si>
  <si>
    <t>61FC/R W Everitt</t>
  </si>
  <si>
    <t>Refund of damage caused during their match (installment 2 of 3)</t>
  </si>
  <si>
    <r>
      <t xml:space="preserve">Annual service agreement for mVAS - </t>
    </r>
    <r>
      <rPr>
        <b/>
        <sz val="10"/>
        <rFont val="Arial"/>
        <family val="2"/>
      </rPr>
      <t>IF RESOLVE TO RENEW</t>
    </r>
  </si>
  <si>
    <t>27/11/17</t>
  </si>
  <si>
    <t>P&amp;IU FC</t>
  </si>
  <si>
    <t>Pitch hire in December x 3, extra match in Nov x 1, minus 2 x training sessions not used in Oct</t>
  </si>
  <si>
    <t>Receipts received to 30 November 2017, paid into Unity account</t>
  </si>
  <si>
    <t>Advertising in issues 114-117 - advised retiring at end year, council to discuss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</si>
</sst>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_-;\-* #,##0.000_-;_-* &quot;-&quot;???_-;_-@_-"/>
    <numFmt numFmtId="173" formatCode="0.0"/>
    <numFmt numFmtId="174" formatCode="_-&quot;£&quot;* #,##0.0_-;\-&quot;£&quot;* #,##0.0_-;_-&quot;£&quot;* &quot;-&quot;??_-;_-@_-"/>
    <numFmt numFmtId="175" formatCode="_-&quot;£&quot;* #,##0_-;\-&quot;£&quot;* #,##0_-;_-&quot;£&quot;* &quot;-&quot;??_-;_-@_-"/>
    <numFmt numFmtId="176" formatCode="#,##0_ ;\-#,##0\ "/>
    <numFmt numFmtId="177" formatCode="&quot;£&quot;#,##0.0;\-&quot;£&quot;#,##0.0"/>
    <numFmt numFmtId="178" formatCode="[$-809]dd\ mmmm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;[Red]\-&quot;£&quot;#,##0.0"/>
    <numFmt numFmtId="185" formatCode="_-[$£-809]* #,##0.00_-;\-[$£-809]* #,##0.00_-;_-[$£-809]* &quot;-&quot;??_-;_-@_-"/>
    <numFmt numFmtId="186" formatCode="dd\-mmm\-yy"/>
    <numFmt numFmtId="187" formatCode="[$£-809]#,##0.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0" fontId="0" fillId="0" borderId="0" xfId="44" applyFont="1" applyAlignment="1">
      <alignment/>
    </xf>
    <xf numFmtId="0" fontId="3" fillId="0" borderId="0" xfId="0" applyFont="1" applyAlignment="1">
      <alignment horizontal="left"/>
    </xf>
    <xf numFmtId="170" fontId="4" fillId="0" borderId="0" xfId="44" applyFont="1" applyBorder="1" applyAlignment="1">
      <alignment/>
    </xf>
    <xf numFmtId="171" fontId="0" fillId="0" borderId="0" xfId="42" applyFont="1" applyAlignment="1">
      <alignment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0" fontId="0" fillId="0" borderId="0" xfId="44" applyFont="1" applyFill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7" applyNumberFormat="1" applyFont="1" applyFill="1" applyBorder="1">
      <alignment/>
      <protection/>
    </xf>
    <xf numFmtId="0" fontId="0" fillId="0" borderId="0" xfId="0" applyFont="1" applyFill="1" applyAlignment="1">
      <alignment horizontal="center"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7" fontId="0" fillId="0" borderId="0" xfId="57" applyNumberFormat="1" applyFont="1" applyFill="1" applyBorder="1">
      <alignment/>
      <protection/>
    </xf>
    <xf numFmtId="185" fontId="0" fillId="0" borderId="0" xfId="44" applyNumberFormat="1" applyFont="1" applyFill="1" applyAlignment="1">
      <alignment horizontal="right"/>
    </xf>
    <xf numFmtId="170" fontId="0" fillId="0" borderId="0" xfId="44" applyFont="1" applyFill="1" applyAlignment="1">
      <alignment horizontal="right"/>
    </xf>
    <xf numFmtId="0" fontId="3" fillId="0" borderId="0" xfId="0" applyFont="1" applyFill="1" applyAlignment="1">
      <alignment horizontal="center"/>
    </xf>
    <xf numFmtId="171" fontId="4" fillId="0" borderId="0" xfId="0" applyNumberFormat="1" applyFont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44" applyFont="1" applyAlignment="1">
      <alignment/>
    </xf>
    <xf numFmtId="0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185" fontId="0" fillId="0" borderId="10" xfId="44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70" fontId="4" fillId="0" borderId="0" xfId="44" applyFont="1" applyAlignment="1">
      <alignment horizontal="center" vertical="top"/>
    </xf>
    <xf numFmtId="170" fontId="4" fillId="0" borderId="11" xfId="44" applyFont="1" applyBorder="1" applyAlignment="1">
      <alignment/>
    </xf>
    <xf numFmtId="17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57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170" fontId="4" fillId="0" borderId="12" xfId="57" applyNumberFormat="1" applyFont="1" applyFill="1" applyBorder="1">
      <alignment/>
      <protection/>
    </xf>
    <xf numFmtId="43" fontId="4" fillId="0" borderId="0" xfId="0" applyNumberFormat="1" applyFont="1" applyFill="1" applyBorder="1" applyAlignment="1">
      <alignment/>
    </xf>
    <xf numFmtId="0" fontId="4" fillId="0" borderId="0" xfId="0" applyFont="1" applyAlignment="1">
      <alignment vertical="top" wrapText="1"/>
    </xf>
    <xf numFmtId="49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185" fontId="0" fillId="0" borderId="0" xfId="44" applyNumberFormat="1" applyFont="1" applyAlignment="1">
      <alignment horizontal="right"/>
    </xf>
    <xf numFmtId="0" fontId="0" fillId="0" borderId="0" xfId="0" applyFont="1" applyFill="1" applyAlignment="1">
      <alignment horizontal="left" wrapText="1"/>
    </xf>
    <xf numFmtId="171" fontId="4" fillId="0" borderId="11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170" fontId="4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49" fontId="0" fillId="0" borderId="0" xfId="0" applyNumberFormat="1" applyFont="1" applyBorder="1" applyAlignment="1">
      <alignment horizontal="center"/>
    </xf>
    <xf numFmtId="170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70" fontId="0" fillId="0" borderId="0" xfId="42" applyNumberFormat="1" applyFont="1" applyFill="1" applyBorder="1" applyAlignment="1">
      <alignment/>
    </xf>
    <xf numFmtId="170" fontId="0" fillId="0" borderId="0" xfId="44" applyNumberFormat="1" applyFont="1" applyAlignment="1">
      <alignment/>
    </xf>
    <xf numFmtId="0" fontId="4" fillId="0" borderId="11" xfId="0" applyFont="1" applyBorder="1" applyAlignment="1">
      <alignment/>
    </xf>
    <xf numFmtId="170" fontId="4" fillId="0" borderId="11" xfId="44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0" fontId="4" fillId="0" borderId="0" xfId="44" applyFont="1" applyFill="1" applyAlignment="1">
      <alignment horizontal="right"/>
    </xf>
    <xf numFmtId="170" fontId="0" fillId="0" borderId="0" xfId="44" applyFont="1" applyAlignment="1">
      <alignment horizontal="right"/>
    </xf>
    <xf numFmtId="171" fontId="0" fillId="0" borderId="0" xfId="0" applyNumberFormat="1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workbookViewId="0" topLeftCell="A1">
      <selection activeCell="B2" sqref="B2"/>
    </sheetView>
  </sheetViews>
  <sheetFormatPr defaultColWidth="9.140625" defaultRowHeight="12.75"/>
  <cols>
    <col min="1" max="1" width="23.7109375" style="1" customWidth="1"/>
    <col min="2" max="2" width="32.8515625" style="2" customWidth="1"/>
    <col min="3" max="3" width="28.7109375" style="2" customWidth="1"/>
    <col min="4" max="4" width="83.140625" style="2" customWidth="1"/>
    <col min="5" max="5" width="13.00390625" style="3" customWidth="1"/>
    <col min="6" max="6" width="14.140625" style="3" customWidth="1"/>
    <col min="7" max="7" width="20.8515625" style="3" customWidth="1"/>
    <col min="8" max="8" width="12.28125" style="2" customWidth="1"/>
    <col min="9" max="16384" width="9.140625" style="2" customWidth="1"/>
  </cols>
  <sheetData>
    <row r="1" ht="20.25">
      <c r="D1" s="46" t="s">
        <v>0</v>
      </c>
    </row>
    <row r="2" ht="20.25">
      <c r="D2" s="46" t="s">
        <v>84</v>
      </c>
    </row>
    <row r="3" spans="2:4" ht="18">
      <c r="B3" s="11"/>
      <c r="C3" s="11"/>
      <c r="D3" s="23"/>
    </row>
    <row r="4" ht="12.75">
      <c r="D4" s="7"/>
    </row>
    <row r="5" spans="1:4" ht="18">
      <c r="A5" s="4" t="s">
        <v>107</v>
      </c>
      <c r="D5" s="32"/>
    </row>
    <row r="6" spans="1:4" ht="18">
      <c r="A6" s="4"/>
      <c r="D6" s="32"/>
    </row>
    <row r="7" spans="1:7" ht="12.75">
      <c r="A7" s="33" t="s">
        <v>12</v>
      </c>
      <c r="B7" s="34" t="s">
        <v>19</v>
      </c>
      <c r="C7" s="34" t="s">
        <v>20</v>
      </c>
      <c r="D7" s="8" t="s">
        <v>10</v>
      </c>
      <c r="E7" s="35" t="s">
        <v>1</v>
      </c>
      <c r="F7" s="35" t="s">
        <v>3</v>
      </c>
      <c r="G7" s="35" t="s">
        <v>2</v>
      </c>
    </row>
    <row r="8" ht="12.75">
      <c r="P8" s="2" t="s">
        <v>6</v>
      </c>
    </row>
    <row r="9" spans="1:7" ht="12.75">
      <c r="A9" s="1" t="s">
        <v>39</v>
      </c>
      <c r="B9" s="2" t="s">
        <v>39</v>
      </c>
      <c r="C9" s="2" t="s">
        <v>40</v>
      </c>
      <c r="D9" s="7" t="s">
        <v>45</v>
      </c>
      <c r="E9" s="3">
        <v>0.15</v>
      </c>
      <c r="F9" s="3">
        <v>2459.24</v>
      </c>
      <c r="G9" s="3">
        <v>2459.39</v>
      </c>
    </row>
    <row r="10" spans="1:7" s="11" customFormat="1" ht="13.5" customHeight="1">
      <c r="A10" s="17">
        <v>211889793</v>
      </c>
      <c r="B10" s="11" t="s">
        <v>71</v>
      </c>
      <c r="C10" s="11" t="s">
        <v>72</v>
      </c>
      <c r="D10" s="15" t="s">
        <v>108</v>
      </c>
      <c r="E10" s="21"/>
      <c r="F10" s="12">
        <v>302.36</v>
      </c>
      <c r="G10" s="12">
        <v>302.36</v>
      </c>
    </row>
    <row r="11" spans="1:7" s="11" customFormat="1" ht="13.5" customHeight="1">
      <c r="A11" s="17">
        <v>89911034</v>
      </c>
      <c r="B11" s="11" t="s">
        <v>109</v>
      </c>
      <c r="C11" s="11" t="s">
        <v>72</v>
      </c>
      <c r="D11" s="15" t="s">
        <v>110</v>
      </c>
      <c r="E11" s="21"/>
      <c r="F11" s="12">
        <v>325</v>
      </c>
      <c r="G11" s="12">
        <v>325</v>
      </c>
    </row>
    <row r="12" spans="1:7" s="11" customFormat="1" ht="13.5" customHeight="1">
      <c r="A12" s="17">
        <v>972125804</v>
      </c>
      <c r="B12" s="11" t="s">
        <v>74</v>
      </c>
      <c r="C12" s="11" t="s">
        <v>64</v>
      </c>
      <c r="D12" s="15" t="s">
        <v>111</v>
      </c>
      <c r="E12" s="21">
        <v>114</v>
      </c>
      <c r="F12" s="12">
        <v>570</v>
      </c>
      <c r="G12" s="12">
        <v>684</v>
      </c>
    </row>
    <row r="13" spans="1:7" s="11" customFormat="1" ht="13.5" customHeight="1">
      <c r="A13" s="17">
        <v>706218397</v>
      </c>
      <c r="B13" s="11" t="s">
        <v>49</v>
      </c>
      <c r="C13" s="11" t="s">
        <v>34</v>
      </c>
      <c r="D13" s="15" t="s">
        <v>112</v>
      </c>
      <c r="E13" s="21"/>
      <c r="F13" s="12">
        <v>26.25</v>
      </c>
      <c r="G13" s="12">
        <v>26.25</v>
      </c>
    </row>
    <row r="14" spans="1:7" s="11" customFormat="1" ht="13.5" customHeight="1">
      <c r="A14" s="17">
        <v>466782213</v>
      </c>
      <c r="B14" s="11" t="s">
        <v>113</v>
      </c>
      <c r="C14" s="11" t="s">
        <v>59</v>
      </c>
      <c r="D14" s="15" t="s">
        <v>153</v>
      </c>
      <c r="E14" s="21">
        <v>42</v>
      </c>
      <c r="F14" s="12">
        <v>210</v>
      </c>
      <c r="G14" s="12">
        <v>252</v>
      </c>
    </row>
    <row r="15" spans="1:7" s="11" customFormat="1" ht="13.5" customHeight="1">
      <c r="A15" s="17"/>
      <c r="D15" s="15"/>
      <c r="E15" s="21"/>
      <c r="F15" s="12"/>
      <c r="G15" s="12"/>
    </row>
    <row r="16" spans="4:7" ht="13.5" customHeight="1" thickBot="1">
      <c r="D16" s="8" t="s">
        <v>65</v>
      </c>
      <c r="E16" s="36">
        <f>SUM(E9:E15)</f>
        <v>156.15</v>
      </c>
      <c r="F16" s="36">
        <f>SUM(F9:F15)</f>
        <v>3892.85</v>
      </c>
      <c r="G16" s="36">
        <f>SUM(G9:G15)</f>
        <v>4049</v>
      </c>
    </row>
    <row r="17" spans="4:7" ht="13.5" customHeight="1" thickTop="1">
      <c r="D17" s="8"/>
      <c r="E17" s="5"/>
      <c r="F17" s="5"/>
      <c r="G17" s="5"/>
    </row>
    <row r="18" ht="12.75">
      <c r="D18" s="7"/>
    </row>
    <row r="19" spans="1:4" ht="18">
      <c r="A19" s="4" t="s">
        <v>117</v>
      </c>
      <c r="D19" s="7"/>
    </row>
    <row r="20" spans="1:4" ht="18">
      <c r="A20" s="4"/>
      <c r="D20" s="7"/>
    </row>
    <row r="21" spans="1:7" ht="25.5">
      <c r="A21" s="33" t="s">
        <v>12</v>
      </c>
      <c r="B21" s="43" t="s">
        <v>24</v>
      </c>
      <c r="C21" s="34" t="s">
        <v>20</v>
      </c>
      <c r="D21" s="8" t="s">
        <v>25</v>
      </c>
      <c r="E21" s="35" t="s">
        <v>1</v>
      </c>
      <c r="F21" s="35" t="s">
        <v>3</v>
      </c>
      <c r="G21" s="35" t="s">
        <v>2</v>
      </c>
    </row>
    <row r="22" ht="12.75">
      <c r="P22" s="2" t="s">
        <v>6</v>
      </c>
    </row>
    <row r="23" ht="12.75">
      <c r="A23" s="1" t="s">
        <v>82</v>
      </c>
    </row>
    <row r="25" spans="4:7" ht="13.5" customHeight="1" thickBot="1">
      <c r="D25" s="8" t="s">
        <v>26</v>
      </c>
      <c r="E25" s="36">
        <f>SUM(E22:E24)</f>
        <v>0</v>
      </c>
      <c r="F25" s="36">
        <f>SUM(F22:F24)</f>
        <v>0</v>
      </c>
      <c r="G25" s="36">
        <f>SUM(G22:G24)</f>
        <v>0</v>
      </c>
    </row>
    <row r="26" spans="1:7" ht="13.5" thickTop="1">
      <c r="A26" s="24"/>
      <c r="B26" s="24"/>
      <c r="C26" s="24"/>
      <c r="D26" s="24"/>
      <c r="E26" s="24"/>
      <c r="F26" s="24"/>
      <c r="G26" s="24"/>
    </row>
    <row r="27" spans="1:4" ht="18">
      <c r="A27" s="4" t="s">
        <v>104</v>
      </c>
      <c r="D27" s="44"/>
    </row>
    <row r="28" spans="4:7" ht="12.75">
      <c r="D28" s="13"/>
      <c r="G28" s="5"/>
    </row>
    <row r="29" spans="1:7" ht="13.5" customHeight="1">
      <c r="A29" s="1" t="s">
        <v>41</v>
      </c>
      <c r="B29" s="2" t="s">
        <v>42</v>
      </c>
      <c r="C29" s="2" t="s">
        <v>21</v>
      </c>
      <c r="D29" s="30" t="s">
        <v>106</v>
      </c>
      <c r="E29" s="47">
        <v>0.34</v>
      </c>
      <c r="F29" s="3">
        <v>6.74</v>
      </c>
      <c r="G29" s="3">
        <v>7.08</v>
      </c>
    </row>
    <row r="30" spans="1:7" ht="16.5" customHeight="1">
      <c r="A30" s="1" t="s">
        <v>41</v>
      </c>
      <c r="B30" s="2" t="s">
        <v>55</v>
      </c>
      <c r="C30" s="2" t="s">
        <v>43</v>
      </c>
      <c r="D30" s="48" t="s">
        <v>145</v>
      </c>
      <c r="E30" s="47">
        <v>0</v>
      </c>
      <c r="F30" s="3">
        <v>0</v>
      </c>
      <c r="G30" s="3">
        <v>0</v>
      </c>
    </row>
    <row r="31" spans="1:7" ht="14.25" customHeight="1">
      <c r="A31" s="1" t="s">
        <v>41</v>
      </c>
      <c r="B31" s="2" t="s">
        <v>55</v>
      </c>
      <c r="C31" s="2" t="s">
        <v>21</v>
      </c>
      <c r="D31" s="30" t="s">
        <v>144</v>
      </c>
      <c r="E31" s="47">
        <v>1.98</v>
      </c>
      <c r="F31" s="3">
        <v>39.65</v>
      </c>
      <c r="G31" s="3">
        <v>41.63</v>
      </c>
    </row>
    <row r="32" spans="1:7" ht="14.25" customHeight="1">
      <c r="A32" s="1" t="s">
        <v>41</v>
      </c>
      <c r="B32" s="2" t="s">
        <v>73</v>
      </c>
      <c r="C32" s="2" t="s">
        <v>34</v>
      </c>
      <c r="D32" s="30" t="s">
        <v>105</v>
      </c>
      <c r="E32" s="47">
        <v>3.4</v>
      </c>
      <c r="F32" s="3">
        <v>17</v>
      </c>
      <c r="G32" s="3">
        <v>20.4</v>
      </c>
    </row>
    <row r="33" ht="12.75">
      <c r="D33" s="30"/>
    </row>
    <row r="34" spans="4:7" ht="13.5" customHeight="1" thickBot="1">
      <c r="D34" s="8" t="s">
        <v>27</v>
      </c>
      <c r="E34" s="36">
        <f>SUM(E29:E33)</f>
        <v>5.72</v>
      </c>
      <c r="F34" s="36">
        <f>SUM(F29:F33)</f>
        <v>63.39</v>
      </c>
      <c r="G34" s="36">
        <f>SUM(G29:G33)</f>
        <v>69.11</v>
      </c>
    </row>
    <row r="35" spans="4:7" ht="13.5" customHeight="1" thickTop="1">
      <c r="D35" s="8"/>
      <c r="E35" s="5"/>
      <c r="F35" s="5"/>
      <c r="G35" s="5"/>
    </row>
    <row r="36" spans="4:7" ht="13.5" thickBot="1">
      <c r="D36" s="49" t="s">
        <v>11</v>
      </c>
      <c r="E36" s="36">
        <f>E34+E25+E16</f>
        <v>161.87</v>
      </c>
      <c r="F36" s="36">
        <f>F34+F25+F16</f>
        <v>3956.24</v>
      </c>
      <c r="G36" s="36">
        <f>G34+G25+G16</f>
        <v>4118.11</v>
      </c>
    </row>
    <row r="37" spans="4:7" ht="13.5" thickTop="1">
      <c r="D37" s="37"/>
      <c r="E37" s="5"/>
      <c r="F37" s="5"/>
      <c r="G37" s="5"/>
    </row>
    <row r="38" spans="1:4" ht="18">
      <c r="A38" s="4" t="s">
        <v>31</v>
      </c>
      <c r="D38" s="44"/>
    </row>
    <row r="39" spans="4:7" ht="12.75">
      <c r="D39" s="37"/>
      <c r="E39" s="5"/>
      <c r="F39" s="5"/>
      <c r="G39" s="5"/>
    </row>
    <row r="40" spans="1:7" ht="12.75">
      <c r="A40" s="9" t="s">
        <v>54</v>
      </c>
      <c r="D40" s="37"/>
      <c r="G40" s="5"/>
    </row>
    <row r="41" spans="1:7" ht="12.75">
      <c r="A41" s="68"/>
      <c r="B41" s="68"/>
      <c r="C41" s="68"/>
      <c r="D41" s="68"/>
      <c r="E41" s="68"/>
      <c r="F41" s="68"/>
      <c r="G41" s="68"/>
    </row>
    <row r="42" spans="1:4" ht="18.75" customHeight="1">
      <c r="A42" s="4" t="s">
        <v>103</v>
      </c>
      <c r="D42" s="32"/>
    </row>
    <row r="43" spans="1:4" ht="12.75" customHeight="1">
      <c r="A43" s="4"/>
      <c r="D43" s="32"/>
    </row>
    <row r="44" spans="1:7" ht="17.25" customHeight="1">
      <c r="A44" s="9" t="s">
        <v>57</v>
      </c>
      <c r="B44" s="30"/>
      <c r="D44" s="50"/>
      <c r="G44" s="3">
        <v>1591.28</v>
      </c>
    </row>
    <row r="45" spans="1:4" ht="12.75" customHeight="1">
      <c r="A45" s="9"/>
      <c r="D45" s="9"/>
    </row>
    <row r="46" spans="1:7" ht="26.25" customHeight="1">
      <c r="A46" s="51" t="s">
        <v>100</v>
      </c>
      <c r="D46" s="6"/>
      <c r="E46" s="52" t="s">
        <v>1</v>
      </c>
      <c r="F46" s="52" t="s">
        <v>3</v>
      </c>
      <c r="G46" s="52" t="s">
        <v>2</v>
      </c>
    </row>
    <row r="47" ht="13.5" customHeight="1"/>
    <row r="48" spans="1:7" ht="12.75">
      <c r="A48" s="53" t="s">
        <v>46</v>
      </c>
      <c r="B48" s="2" t="s">
        <v>35</v>
      </c>
      <c r="C48" s="2" t="s">
        <v>36</v>
      </c>
      <c r="D48" s="2" t="s">
        <v>37</v>
      </c>
      <c r="F48" s="3">
        <v>0.1</v>
      </c>
      <c r="G48" s="3">
        <v>0.1</v>
      </c>
    </row>
    <row r="49" spans="1:7" ht="12.75">
      <c r="A49" s="53" t="s">
        <v>46</v>
      </c>
      <c r="B49" s="2" t="s">
        <v>35</v>
      </c>
      <c r="C49" s="2" t="s">
        <v>36</v>
      </c>
      <c r="D49" s="2" t="s">
        <v>38</v>
      </c>
      <c r="F49" s="3">
        <v>0.73</v>
      </c>
      <c r="G49" s="3">
        <v>0.73</v>
      </c>
    </row>
    <row r="50" spans="1:7" s="56" customFormat="1" ht="12.75" customHeight="1">
      <c r="A50" s="54"/>
      <c r="B50" s="14"/>
      <c r="C50" s="14"/>
      <c r="D50" s="14"/>
      <c r="E50" s="55"/>
      <c r="F50" s="55"/>
      <c r="G50" s="55"/>
    </row>
    <row r="51" spans="1:7" s="56" customFormat="1" ht="13.5" customHeight="1" thickBot="1">
      <c r="A51" s="54"/>
      <c r="E51" s="36">
        <f>SUM(E48:E50)</f>
        <v>0</v>
      </c>
      <c r="F51" s="36">
        <f>SUM(F48:F50)</f>
        <v>0.83</v>
      </c>
      <c r="G51" s="36">
        <f>SUM(G48:G50)</f>
        <v>0.83</v>
      </c>
    </row>
    <row r="52" spans="1:7" s="56" customFormat="1" ht="13.5" customHeight="1" thickTop="1">
      <c r="A52" s="54"/>
      <c r="E52" s="55"/>
      <c r="F52" s="55"/>
      <c r="G52" s="55"/>
    </row>
    <row r="53" spans="4:7" s="56" customFormat="1" ht="13.5" customHeight="1">
      <c r="D53" s="6"/>
      <c r="F53" s="55"/>
      <c r="G53" s="5"/>
    </row>
    <row r="54" spans="1:7" ht="18">
      <c r="A54" s="51" t="s">
        <v>157</v>
      </c>
      <c r="D54" s="6"/>
      <c r="E54" s="52"/>
      <c r="F54" s="52"/>
      <c r="G54" s="52"/>
    </row>
    <row r="55" ht="13.5" customHeight="1"/>
    <row r="56" spans="1:7" ht="12.75">
      <c r="A56" s="33" t="s">
        <v>22</v>
      </c>
      <c r="B56" s="34" t="s">
        <v>8</v>
      </c>
      <c r="C56" s="34" t="s">
        <v>20</v>
      </c>
      <c r="D56" s="8" t="s">
        <v>10</v>
      </c>
      <c r="E56" s="35" t="s">
        <v>1</v>
      </c>
      <c r="F56" s="35" t="s">
        <v>3</v>
      </c>
      <c r="G56" s="35" t="s">
        <v>2</v>
      </c>
    </row>
    <row r="57" ht="13.5" customHeight="1"/>
    <row r="58" spans="1:10" s="14" customFormat="1" ht="12.75" customHeight="1">
      <c r="A58" s="25" t="s">
        <v>41</v>
      </c>
      <c r="B58" s="28" t="s">
        <v>97</v>
      </c>
      <c r="C58" s="14" t="s">
        <v>21</v>
      </c>
      <c r="D58" s="57" t="s">
        <v>98</v>
      </c>
      <c r="E58" s="29"/>
      <c r="F58" s="29">
        <v>40</v>
      </c>
      <c r="G58" s="29">
        <v>40</v>
      </c>
      <c r="J58" s="18"/>
    </row>
    <row r="59" spans="1:10" s="14" customFormat="1" ht="12.75" customHeight="1">
      <c r="A59" s="25" t="s">
        <v>41</v>
      </c>
      <c r="B59" s="28" t="s">
        <v>97</v>
      </c>
      <c r="C59" s="14" t="s">
        <v>21</v>
      </c>
      <c r="D59" s="57" t="s">
        <v>99</v>
      </c>
      <c r="E59" s="29"/>
      <c r="F59" s="29">
        <v>40</v>
      </c>
      <c r="G59" s="29">
        <v>40</v>
      </c>
      <c r="J59" s="18"/>
    </row>
    <row r="60" spans="1:10" s="14" customFormat="1" ht="13.5" customHeight="1">
      <c r="A60" s="25" t="s">
        <v>101</v>
      </c>
      <c r="B60" s="28" t="s">
        <v>62</v>
      </c>
      <c r="C60" s="14" t="s">
        <v>21</v>
      </c>
      <c r="D60" s="45" t="s">
        <v>102</v>
      </c>
      <c r="E60" s="29"/>
      <c r="F60" s="29">
        <v>275</v>
      </c>
      <c r="G60" s="29">
        <v>275</v>
      </c>
      <c r="J60" s="18"/>
    </row>
    <row r="61" spans="1:10" s="14" customFormat="1" ht="13.5" customHeight="1">
      <c r="A61" s="25" t="s">
        <v>150</v>
      </c>
      <c r="B61" s="28" t="s">
        <v>151</v>
      </c>
      <c r="C61" s="14" t="s">
        <v>21</v>
      </c>
      <c r="D61" s="45" t="s">
        <v>152</v>
      </c>
      <c r="E61" s="29">
        <v>9.33</v>
      </c>
      <c r="F61" s="29">
        <v>46.67</v>
      </c>
      <c r="G61" s="29">
        <v>56</v>
      </c>
      <c r="J61" s="18"/>
    </row>
    <row r="62" spans="1:10" s="14" customFormat="1" ht="12.75" customHeight="1">
      <c r="A62" s="25" t="s">
        <v>46</v>
      </c>
      <c r="B62" s="28" t="s">
        <v>126</v>
      </c>
      <c r="C62" s="14" t="s">
        <v>53</v>
      </c>
      <c r="D62" s="57" t="s">
        <v>119</v>
      </c>
      <c r="E62" s="29">
        <v>4.08</v>
      </c>
      <c r="F62" s="29">
        <v>20.42</v>
      </c>
      <c r="G62" s="29">
        <v>24.5</v>
      </c>
      <c r="J62" s="18"/>
    </row>
    <row r="63" spans="1:10" s="14" customFormat="1" ht="12.75" customHeight="1">
      <c r="A63" s="25" t="s">
        <v>46</v>
      </c>
      <c r="B63" s="28" t="s">
        <v>127</v>
      </c>
      <c r="C63" s="14" t="s">
        <v>53</v>
      </c>
      <c r="D63" s="57" t="s">
        <v>119</v>
      </c>
      <c r="E63" s="29">
        <v>2.33</v>
      </c>
      <c r="F63" s="29">
        <v>11.67</v>
      </c>
      <c r="G63" s="29">
        <v>14</v>
      </c>
      <c r="J63" s="18"/>
    </row>
    <row r="64" spans="1:10" s="14" customFormat="1" ht="12.75" customHeight="1">
      <c r="A64" s="25" t="s">
        <v>46</v>
      </c>
      <c r="B64" s="28" t="s">
        <v>121</v>
      </c>
      <c r="C64" s="14" t="s">
        <v>53</v>
      </c>
      <c r="D64" s="57" t="s">
        <v>119</v>
      </c>
      <c r="E64" s="29">
        <v>4.08</v>
      </c>
      <c r="F64" s="29">
        <v>20.42</v>
      </c>
      <c r="G64" s="29">
        <v>24.5</v>
      </c>
      <c r="J64" s="18"/>
    </row>
    <row r="65" spans="1:10" s="14" customFormat="1" ht="12.75" customHeight="1">
      <c r="A65" s="25" t="s">
        <v>46</v>
      </c>
      <c r="B65" s="28" t="s">
        <v>140</v>
      </c>
      <c r="C65" s="14" t="s">
        <v>53</v>
      </c>
      <c r="D65" s="57" t="s">
        <v>137</v>
      </c>
      <c r="E65" s="29">
        <v>15.52</v>
      </c>
      <c r="F65" s="29">
        <v>77.6</v>
      </c>
      <c r="G65" s="29">
        <v>93.12</v>
      </c>
      <c r="J65" s="18"/>
    </row>
    <row r="66" spans="1:10" s="14" customFormat="1" ht="12.75" customHeight="1">
      <c r="A66" s="25" t="s">
        <v>46</v>
      </c>
      <c r="B66" s="28" t="s">
        <v>131</v>
      </c>
      <c r="C66" s="14" t="s">
        <v>53</v>
      </c>
      <c r="D66" s="57" t="s">
        <v>119</v>
      </c>
      <c r="E66" s="29">
        <v>4.08</v>
      </c>
      <c r="F66" s="29">
        <v>20.42</v>
      </c>
      <c r="G66" s="29">
        <v>24.5</v>
      </c>
      <c r="J66" s="18"/>
    </row>
    <row r="67" spans="1:10" s="14" customFormat="1" ht="12.75" customHeight="1">
      <c r="A67" s="25" t="s">
        <v>46</v>
      </c>
      <c r="B67" s="28" t="s">
        <v>122</v>
      </c>
      <c r="C67" s="14" t="s">
        <v>53</v>
      </c>
      <c r="D67" s="57" t="s">
        <v>119</v>
      </c>
      <c r="E67" s="29">
        <v>4.08</v>
      </c>
      <c r="F67" s="29">
        <v>20.42</v>
      </c>
      <c r="G67" s="29">
        <v>24.5</v>
      </c>
      <c r="J67" s="18"/>
    </row>
    <row r="68" spans="1:10" s="14" customFormat="1" ht="12.75" customHeight="1">
      <c r="A68" s="25" t="s">
        <v>46</v>
      </c>
      <c r="B68" s="28" t="s">
        <v>141</v>
      </c>
      <c r="C68" s="14" t="s">
        <v>53</v>
      </c>
      <c r="D68" s="57" t="s">
        <v>137</v>
      </c>
      <c r="E68" s="29">
        <v>15.52</v>
      </c>
      <c r="F68" s="29">
        <v>77.6</v>
      </c>
      <c r="G68" s="29">
        <v>93.12</v>
      </c>
      <c r="J68" s="18"/>
    </row>
    <row r="69" spans="1:10" s="14" customFormat="1" ht="12.75" customHeight="1">
      <c r="A69" s="25" t="s">
        <v>46</v>
      </c>
      <c r="B69" s="28" t="s">
        <v>129</v>
      </c>
      <c r="C69" s="14" t="s">
        <v>53</v>
      </c>
      <c r="D69" s="57" t="s">
        <v>119</v>
      </c>
      <c r="E69" s="29">
        <v>5</v>
      </c>
      <c r="F69" s="29">
        <v>25</v>
      </c>
      <c r="G69" s="29">
        <v>30</v>
      </c>
      <c r="J69" s="18"/>
    </row>
    <row r="70" spans="1:7" s="11" customFormat="1" ht="11.25" customHeight="1">
      <c r="A70" s="10"/>
      <c r="E70" s="12"/>
      <c r="F70" s="12"/>
      <c r="G70" s="12"/>
    </row>
    <row r="71" spans="1:7" s="56" customFormat="1" ht="13.5" customHeight="1" thickBot="1">
      <c r="A71" s="54"/>
      <c r="E71" s="36">
        <f>SUM(E58:E70)</f>
        <v>64.02</v>
      </c>
      <c r="F71" s="36">
        <f>SUM(F58:F70)</f>
        <v>675.22</v>
      </c>
      <c r="G71" s="36">
        <f>SUM(G58:G70)</f>
        <v>739.24</v>
      </c>
    </row>
    <row r="72" spans="1:7" s="56" customFormat="1" ht="13.5" thickTop="1">
      <c r="A72" s="58"/>
      <c r="B72" s="14"/>
      <c r="C72" s="14"/>
      <c r="D72" s="14"/>
      <c r="E72" s="59"/>
      <c r="F72" s="59"/>
      <c r="G72" s="60"/>
    </row>
    <row r="73" spans="4:7" ht="13.5" thickBot="1">
      <c r="D73" s="61" t="s">
        <v>4</v>
      </c>
      <c r="E73" s="62">
        <f>E51+E71</f>
        <v>64.02</v>
      </c>
      <c r="F73" s="62">
        <f>F51+F71</f>
        <v>676.0500000000001</v>
      </c>
      <c r="G73" s="62">
        <f>G51+G71</f>
        <v>740.07</v>
      </c>
    </row>
    <row r="74" ht="13.5" thickTop="1"/>
    <row r="75" spans="1:4" ht="12.75">
      <c r="A75" s="9"/>
      <c r="D75" s="6"/>
    </row>
    <row r="77" ht="18">
      <c r="A77" s="4" t="s">
        <v>77</v>
      </c>
    </row>
    <row r="79" spans="1:7" s="8" customFormat="1" ht="12.75">
      <c r="A79" s="26" t="s">
        <v>13</v>
      </c>
      <c r="B79" s="8" t="s">
        <v>9</v>
      </c>
      <c r="C79" s="8" t="s">
        <v>20</v>
      </c>
      <c r="D79" s="8" t="s">
        <v>14</v>
      </c>
      <c r="E79" s="27" t="s">
        <v>1</v>
      </c>
      <c r="F79" s="27" t="s">
        <v>3</v>
      </c>
      <c r="G79" s="27" t="s">
        <v>2</v>
      </c>
    </row>
    <row r="81" spans="1:10" s="14" customFormat="1" ht="27.75" customHeight="1">
      <c r="A81" s="25" t="s">
        <v>66</v>
      </c>
      <c r="B81" s="28" t="s">
        <v>60</v>
      </c>
      <c r="C81" s="14" t="s">
        <v>21</v>
      </c>
      <c r="D81" s="45" t="s">
        <v>149</v>
      </c>
      <c r="E81" s="29">
        <v>9.33</v>
      </c>
      <c r="F81" s="29">
        <v>46.67</v>
      </c>
      <c r="G81" s="29">
        <v>56</v>
      </c>
      <c r="J81" s="18"/>
    </row>
    <row r="82" spans="1:10" s="14" customFormat="1" ht="12.75" customHeight="1">
      <c r="A82" s="25" t="s">
        <v>75</v>
      </c>
      <c r="B82" s="28" t="s">
        <v>63</v>
      </c>
      <c r="C82" s="14" t="s">
        <v>21</v>
      </c>
      <c r="D82" s="57" t="s">
        <v>78</v>
      </c>
      <c r="E82" s="29">
        <v>129</v>
      </c>
      <c r="F82" s="29">
        <v>645</v>
      </c>
      <c r="G82" s="29">
        <v>774</v>
      </c>
      <c r="J82" s="18"/>
    </row>
    <row r="83" spans="1:10" s="14" customFormat="1" ht="12.75" customHeight="1">
      <c r="A83" s="25" t="s">
        <v>114</v>
      </c>
      <c r="B83" s="28" t="s">
        <v>63</v>
      </c>
      <c r="C83" s="14" t="s">
        <v>21</v>
      </c>
      <c r="D83" s="57" t="s">
        <v>115</v>
      </c>
      <c r="E83" s="29">
        <v>87.2</v>
      </c>
      <c r="F83" s="29">
        <v>436</v>
      </c>
      <c r="G83" s="29">
        <v>523</v>
      </c>
      <c r="J83" s="18"/>
    </row>
    <row r="84" spans="1:10" s="14" customFormat="1" ht="12.75" customHeight="1">
      <c r="A84" s="25" t="s">
        <v>114</v>
      </c>
      <c r="B84" s="28" t="s">
        <v>118</v>
      </c>
      <c r="C84" s="14" t="s">
        <v>53</v>
      </c>
      <c r="D84" s="57" t="s">
        <v>119</v>
      </c>
      <c r="E84" s="29">
        <v>2.33</v>
      </c>
      <c r="F84" s="29">
        <v>11.67</v>
      </c>
      <c r="G84" s="29">
        <v>14</v>
      </c>
      <c r="J84" s="18"/>
    </row>
    <row r="85" spans="1:10" s="14" customFormat="1" ht="12.75" customHeight="1">
      <c r="A85" s="25" t="s">
        <v>114</v>
      </c>
      <c r="B85" s="28" t="s">
        <v>120</v>
      </c>
      <c r="C85" s="14" t="s">
        <v>53</v>
      </c>
      <c r="D85" s="57" t="s">
        <v>119</v>
      </c>
      <c r="E85" s="29">
        <v>8.08</v>
      </c>
      <c r="F85" s="29">
        <v>40.42</v>
      </c>
      <c r="G85" s="29">
        <v>48.5</v>
      </c>
      <c r="J85" s="18"/>
    </row>
    <row r="86" spans="1:10" s="14" customFormat="1" ht="12.75" customHeight="1">
      <c r="A86" s="25" t="s">
        <v>114</v>
      </c>
      <c r="B86" s="28" t="s">
        <v>123</v>
      </c>
      <c r="C86" s="14" t="s">
        <v>53</v>
      </c>
      <c r="D86" s="57" t="s">
        <v>119</v>
      </c>
      <c r="E86" s="29">
        <v>4.08</v>
      </c>
      <c r="F86" s="29">
        <v>20.42</v>
      </c>
      <c r="G86" s="29">
        <v>24.5</v>
      </c>
      <c r="J86" s="18"/>
    </row>
    <row r="87" spans="1:10" s="14" customFormat="1" ht="12.75" customHeight="1">
      <c r="A87" s="25" t="s">
        <v>114</v>
      </c>
      <c r="B87" s="28" t="s">
        <v>124</v>
      </c>
      <c r="C87" s="14" t="s">
        <v>53</v>
      </c>
      <c r="D87" s="57" t="s">
        <v>119</v>
      </c>
      <c r="E87" s="29">
        <v>8.08</v>
      </c>
      <c r="F87" s="29">
        <v>40.42</v>
      </c>
      <c r="G87" s="29">
        <v>48.5</v>
      </c>
      <c r="J87" s="18"/>
    </row>
    <row r="88" spans="1:10" s="14" customFormat="1" ht="12.75" customHeight="1">
      <c r="A88" s="25" t="s">
        <v>114</v>
      </c>
      <c r="B88" s="28" t="s">
        <v>125</v>
      </c>
      <c r="C88" s="14" t="s">
        <v>53</v>
      </c>
      <c r="D88" s="57" t="s">
        <v>119</v>
      </c>
      <c r="E88" s="29">
        <v>4.08</v>
      </c>
      <c r="F88" s="29">
        <v>20.42</v>
      </c>
      <c r="G88" s="29">
        <v>24.5</v>
      </c>
      <c r="J88" s="18"/>
    </row>
    <row r="89" spans="1:10" s="14" customFormat="1" ht="12.75" customHeight="1">
      <c r="A89" s="25" t="s">
        <v>114</v>
      </c>
      <c r="B89" s="28" t="s">
        <v>58</v>
      </c>
      <c r="C89" s="14" t="s">
        <v>53</v>
      </c>
      <c r="D89" s="57" t="s">
        <v>119</v>
      </c>
      <c r="E89" s="29">
        <v>2.33</v>
      </c>
      <c r="F89" s="29">
        <v>11.67</v>
      </c>
      <c r="G89" s="29">
        <v>14</v>
      </c>
      <c r="J89" s="18"/>
    </row>
    <row r="90" spans="1:10" s="14" customFormat="1" ht="12.75" customHeight="1">
      <c r="A90" s="25" t="s">
        <v>114</v>
      </c>
      <c r="B90" s="28" t="s">
        <v>128</v>
      </c>
      <c r="C90" s="14" t="s">
        <v>53</v>
      </c>
      <c r="D90" s="57" t="s">
        <v>119</v>
      </c>
      <c r="E90" s="29">
        <v>5</v>
      </c>
      <c r="F90" s="29">
        <v>25</v>
      </c>
      <c r="G90" s="29">
        <v>30</v>
      </c>
      <c r="J90" s="18"/>
    </row>
    <row r="91" spans="1:10" s="14" customFormat="1" ht="12.75" customHeight="1">
      <c r="A91" s="25" t="s">
        <v>114</v>
      </c>
      <c r="B91" s="28" t="s">
        <v>130</v>
      </c>
      <c r="C91" s="14" t="s">
        <v>53</v>
      </c>
      <c r="D91" s="57" t="s">
        <v>119</v>
      </c>
      <c r="E91" s="29">
        <v>2.33</v>
      </c>
      <c r="F91" s="29">
        <v>11.67</v>
      </c>
      <c r="G91" s="29">
        <v>14</v>
      </c>
      <c r="J91" s="18"/>
    </row>
    <row r="92" spans="1:10" s="14" customFormat="1" ht="12.75" customHeight="1">
      <c r="A92" s="25" t="s">
        <v>114</v>
      </c>
      <c r="B92" s="28" t="s">
        <v>132</v>
      </c>
      <c r="C92" s="14" t="s">
        <v>53</v>
      </c>
      <c r="D92" s="57" t="s">
        <v>119</v>
      </c>
      <c r="E92" s="29">
        <v>2.33</v>
      </c>
      <c r="F92" s="29">
        <v>11.67</v>
      </c>
      <c r="G92" s="29">
        <v>14</v>
      </c>
      <c r="J92" s="18"/>
    </row>
    <row r="93" spans="1:10" s="14" customFormat="1" ht="12.75" customHeight="1">
      <c r="A93" s="25" t="s">
        <v>114</v>
      </c>
      <c r="B93" s="28" t="s">
        <v>133</v>
      </c>
      <c r="C93" s="14" t="s">
        <v>53</v>
      </c>
      <c r="D93" s="57" t="s">
        <v>119</v>
      </c>
      <c r="E93" s="29">
        <v>2.33</v>
      </c>
      <c r="F93" s="29">
        <v>11.67</v>
      </c>
      <c r="G93" s="29">
        <v>14</v>
      </c>
      <c r="J93" s="18"/>
    </row>
    <row r="94" spans="1:10" s="14" customFormat="1" ht="12.75" customHeight="1">
      <c r="A94" s="25" t="s">
        <v>114</v>
      </c>
      <c r="B94" s="28" t="s">
        <v>134</v>
      </c>
      <c r="C94" s="14" t="s">
        <v>53</v>
      </c>
      <c r="D94" s="57" t="s">
        <v>119</v>
      </c>
      <c r="E94" s="29">
        <v>8.08</v>
      </c>
      <c r="F94" s="29">
        <v>40.42</v>
      </c>
      <c r="G94" s="29">
        <v>48.5</v>
      </c>
      <c r="J94" s="18"/>
    </row>
    <row r="95" spans="1:10" s="14" customFormat="1" ht="12.75" customHeight="1">
      <c r="A95" s="25" t="s">
        <v>114</v>
      </c>
      <c r="B95" s="28" t="s">
        <v>135</v>
      </c>
      <c r="C95" s="14" t="s">
        <v>53</v>
      </c>
      <c r="D95" s="57" t="s">
        <v>119</v>
      </c>
      <c r="E95" s="29">
        <v>10</v>
      </c>
      <c r="F95" s="29">
        <v>50</v>
      </c>
      <c r="G95" s="29">
        <v>60</v>
      </c>
      <c r="J95" s="18"/>
    </row>
    <row r="96" spans="1:10" s="14" customFormat="1" ht="12.75" customHeight="1">
      <c r="A96" s="25" t="s">
        <v>114</v>
      </c>
      <c r="B96" s="28" t="s">
        <v>136</v>
      </c>
      <c r="C96" s="14" t="s">
        <v>53</v>
      </c>
      <c r="D96" s="57" t="s">
        <v>137</v>
      </c>
      <c r="E96" s="29">
        <v>30.72</v>
      </c>
      <c r="F96" s="29">
        <v>153.6</v>
      </c>
      <c r="G96" s="29">
        <v>184.32</v>
      </c>
      <c r="J96" s="18"/>
    </row>
    <row r="97" spans="1:10" s="14" customFormat="1" ht="12.75" customHeight="1">
      <c r="A97" s="25" t="s">
        <v>114</v>
      </c>
      <c r="B97" s="28" t="s">
        <v>138</v>
      </c>
      <c r="C97" s="14" t="s">
        <v>53</v>
      </c>
      <c r="D97" s="57" t="s">
        <v>137</v>
      </c>
      <c r="E97" s="29">
        <v>8.87</v>
      </c>
      <c r="F97" s="29">
        <v>44.35</v>
      </c>
      <c r="G97" s="29">
        <v>53.22</v>
      </c>
      <c r="J97" s="18"/>
    </row>
    <row r="98" spans="1:10" s="14" customFormat="1" ht="12.75" customHeight="1">
      <c r="A98" s="25" t="s">
        <v>114</v>
      </c>
      <c r="B98" s="28" t="s">
        <v>139</v>
      </c>
      <c r="C98" s="14" t="s">
        <v>53</v>
      </c>
      <c r="D98" s="57" t="s">
        <v>158</v>
      </c>
      <c r="E98" s="29">
        <v>30.72</v>
      </c>
      <c r="F98" s="29">
        <v>153.6</v>
      </c>
      <c r="G98" s="29">
        <v>184.32</v>
      </c>
      <c r="J98" s="18"/>
    </row>
    <row r="99" spans="1:10" s="14" customFormat="1" ht="12.75" customHeight="1">
      <c r="A99" s="25" t="s">
        <v>80</v>
      </c>
      <c r="B99" s="28" t="s">
        <v>79</v>
      </c>
      <c r="C99" s="14" t="s">
        <v>21</v>
      </c>
      <c r="D99" s="57" t="s">
        <v>81</v>
      </c>
      <c r="E99" s="29"/>
      <c r="F99" s="29" t="s">
        <v>56</v>
      </c>
      <c r="G99" s="29" t="s">
        <v>56</v>
      </c>
      <c r="J99" s="18"/>
    </row>
    <row r="100" spans="1:10" s="14" customFormat="1" ht="12.75" customHeight="1">
      <c r="A100" s="25" t="s">
        <v>154</v>
      </c>
      <c r="B100" s="28" t="s">
        <v>155</v>
      </c>
      <c r="C100" s="14" t="s">
        <v>21</v>
      </c>
      <c r="D100" s="57" t="s">
        <v>156</v>
      </c>
      <c r="E100" s="29">
        <f>33.6-12.8</f>
        <v>20.8</v>
      </c>
      <c r="F100" s="29">
        <f>168-64</f>
        <v>104</v>
      </c>
      <c r="G100" s="29">
        <f>201.6-76.8</f>
        <v>124.8</v>
      </c>
      <c r="J100" s="18"/>
    </row>
    <row r="101" spans="1:10" s="14" customFormat="1" ht="12.75" customHeight="1">
      <c r="A101" s="19"/>
      <c r="B101" s="16"/>
      <c r="D101" s="16"/>
      <c r="E101" s="16"/>
      <c r="F101" s="20"/>
      <c r="G101" s="20"/>
      <c r="J101" s="18"/>
    </row>
    <row r="102" spans="1:10" s="40" customFormat="1" ht="12.75" customHeight="1">
      <c r="A102" s="38"/>
      <c r="B102" s="39"/>
      <c r="D102" s="39" t="s">
        <v>50</v>
      </c>
      <c r="E102" s="41">
        <f>SUM(E50:E101)</f>
        <v>567.7499999999998</v>
      </c>
      <c r="F102" s="41">
        <f>SUM(F50:F101)</f>
        <v>3905.9900000000007</v>
      </c>
      <c r="G102" s="41">
        <f>SUM(G50:G101)</f>
        <v>4473.54</v>
      </c>
      <c r="J102" s="42"/>
    </row>
    <row r="103" spans="1:10" s="14" customFormat="1" ht="12.75" customHeight="1">
      <c r="A103" s="19"/>
      <c r="B103" s="16"/>
      <c r="D103" s="16"/>
      <c r="E103" s="16"/>
      <c r="F103" s="20"/>
      <c r="G103" s="20"/>
      <c r="J103" s="18"/>
    </row>
    <row r="104" spans="1:10" s="14" customFormat="1" ht="12.75" customHeight="1">
      <c r="A104" s="19"/>
      <c r="B104" s="16"/>
      <c r="D104" s="16"/>
      <c r="E104" s="16"/>
      <c r="F104" s="20"/>
      <c r="G104" s="20"/>
      <c r="J104" s="18"/>
    </row>
    <row r="105" spans="1:3" s="14" customFormat="1" ht="18">
      <c r="A105" s="63" t="s">
        <v>7</v>
      </c>
      <c r="C105" s="14" t="s">
        <v>28</v>
      </c>
    </row>
    <row r="106" s="14" customFormat="1" ht="12.75" customHeight="1">
      <c r="A106" s="19"/>
    </row>
    <row r="107" s="14" customFormat="1" ht="28.5" customHeight="1">
      <c r="A107" s="19"/>
    </row>
    <row r="108" s="14" customFormat="1" ht="19.5" customHeight="1">
      <c r="A108" s="63" t="s">
        <v>29</v>
      </c>
    </row>
    <row r="109" s="14" customFormat="1" ht="12.75" customHeight="1">
      <c r="A109" s="19"/>
    </row>
    <row r="110" spans="1:7" s="11" customFormat="1" ht="13.5" customHeight="1">
      <c r="A110" s="17"/>
      <c r="B110" s="11" t="s">
        <v>61</v>
      </c>
      <c r="C110" s="11" t="s">
        <v>44</v>
      </c>
      <c r="D110" s="15" t="s">
        <v>76</v>
      </c>
      <c r="E110" s="21">
        <f>340*2</f>
        <v>680</v>
      </c>
      <c r="F110" s="12"/>
      <c r="G110" s="12"/>
    </row>
    <row r="111" spans="1:7" s="11" customFormat="1" ht="13.5" customHeight="1">
      <c r="A111" s="17"/>
      <c r="B111" s="11" t="s">
        <v>67</v>
      </c>
      <c r="C111" s="11" t="s">
        <v>44</v>
      </c>
      <c r="D111" s="15" t="s">
        <v>70</v>
      </c>
      <c r="E111" s="21">
        <v>750</v>
      </c>
      <c r="F111" s="12"/>
      <c r="G111" s="12"/>
    </row>
    <row r="112" spans="1:7" s="11" customFormat="1" ht="13.5" customHeight="1">
      <c r="A112" s="17"/>
      <c r="B112" s="11" t="s">
        <v>51</v>
      </c>
      <c r="C112" s="11" t="s">
        <v>52</v>
      </c>
      <c r="D112" s="15" t="s">
        <v>83</v>
      </c>
      <c r="E112" s="21">
        <v>165</v>
      </c>
      <c r="F112" s="12"/>
      <c r="G112" s="12"/>
    </row>
    <row r="113" spans="1:7" s="11" customFormat="1" ht="28.5" customHeight="1">
      <c r="A113" s="17"/>
      <c r="B113" s="11" t="s">
        <v>85</v>
      </c>
      <c r="C113" s="11" t="s">
        <v>86</v>
      </c>
      <c r="D113" s="48" t="s">
        <v>87</v>
      </c>
      <c r="E113" s="21">
        <v>850</v>
      </c>
      <c r="F113" s="12"/>
      <c r="G113" s="12"/>
    </row>
    <row r="114" spans="1:7" s="11" customFormat="1" ht="15" customHeight="1">
      <c r="A114" s="17"/>
      <c r="B114" s="11" t="s">
        <v>88</v>
      </c>
      <c r="C114" s="11" t="s">
        <v>86</v>
      </c>
      <c r="D114" s="48" t="s">
        <v>89</v>
      </c>
      <c r="E114" s="21">
        <v>850</v>
      </c>
      <c r="F114" s="12"/>
      <c r="G114" s="12"/>
    </row>
    <row r="115" spans="1:7" s="11" customFormat="1" ht="15" customHeight="1">
      <c r="A115" s="17"/>
      <c r="B115" s="11" t="s">
        <v>90</v>
      </c>
      <c r="C115" s="11" t="s">
        <v>91</v>
      </c>
      <c r="D115" s="48" t="s">
        <v>92</v>
      </c>
      <c r="E115" s="21">
        <v>225</v>
      </c>
      <c r="F115" s="12"/>
      <c r="G115" s="12"/>
    </row>
    <row r="116" spans="1:7" s="11" customFormat="1" ht="15" customHeight="1">
      <c r="A116" s="17"/>
      <c r="B116" s="11" t="s">
        <v>93</v>
      </c>
      <c r="C116" s="11" t="s">
        <v>147</v>
      </c>
      <c r="D116" s="48" t="s">
        <v>96</v>
      </c>
      <c r="E116" s="21">
        <v>22746</v>
      </c>
      <c r="F116" s="12"/>
      <c r="G116" s="12"/>
    </row>
    <row r="117" spans="1:7" s="11" customFormat="1" ht="15" customHeight="1">
      <c r="A117" s="17"/>
      <c r="B117" s="11" t="s">
        <v>94</v>
      </c>
      <c r="C117" s="11" t="s">
        <v>147</v>
      </c>
      <c r="D117" s="48" t="s">
        <v>95</v>
      </c>
      <c r="E117" s="21">
        <v>5405.5</v>
      </c>
      <c r="F117" s="12"/>
      <c r="G117" s="12"/>
    </row>
    <row r="118" spans="1:7" s="11" customFormat="1" ht="15" customHeight="1">
      <c r="A118" s="17"/>
      <c r="B118" s="11" t="s">
        <v>146</v>
      </c>
      <c r="C118" s="11" t="s">
        <v>147</v>
      </c>
      <c r="D118" s="48" t="s">
        <v>148</v>
      </c>
      <c r="E118" s="21">
        <v>9625</v>
      </c>
      <c r="F118" s="12"/>
      <c r="G118" s="12"/>
    </row>
    <row r="119" spans="1:7" s="11" customFormat="1" ht="13.5" customHeight="1">
      <c r="A119" s="17"/>
      <c r="B119" s="11" t="s">
        <v>68</v>
      </c>
      <c r="C119" s="11" t="s">
        <v>34</v>
      </c>
      <c r="D119" s="15" t="s">
        <v>69</v>
      </c>
      <c r="E119" s="21">
        <v>20</v>
      </c>
      <c r="F119" s="12"/>
      <c r="G119" s="12"/>
    </row>
    <row r="120" spans="1:7" s="11" customFormat="1" ht="12.75" customHeight="1">
      <c r="A120" s="17"/>
      <c r="E120" s="21"/>
      <c r="F120" s="12"/>
      <c r="G120" s="12"/>
    </row>
    <row r="121" spans="1:7" s="11" customFormat="1" ht="12.75" customHeight="1">
      <c r="A121" s="17"/>
      <c r="E121" s="31">
        <f>SUM(E110:E120)</f>
        <v>41316.5</v>
      </c>
      <c r="F121" s="12"/>
      <c r="G121" s="12"/>
    </row>
    <row r="122" spans="1:7" s="11" customFormat="1" ht="33.75" customHeight="1">
      <c r="A122" s="17"/>
      <c r="E122" s="22"/>
      <c r="F122" s="12"/>
      <c r="G122" s="12"/>
    </row>
    <row r="123" spans="1:7" s="11" customFormat="1" ht="19.5" customHeight="1">
      <c r="A123" s="64" t="s">
        <v>15</v>
      </c>
      <c r="E123" s="12"/>
      <c r="F123" s="12"/>
      <c r="G123" s="12"/>
    </row>
    <row r="124" spans="1:7" s="11" customFormat="1" ht="12.75" customHeight="1">
      <c r="A124" s="17"/>
      <c r="E124" s="12"/>
      <c r="F124" s="12"/>
      <c r="G124" s="12"/>
    </row>
    <row r="125" spans="1:7" s="11" customFormat="1" ht="12.75" customHeight="1">
      <c r="A125" s="17"/>
      <c r="B125" s="65" t="s">
        <v>10</v>
      </c>
      <c r="C125" s="65" t="s">
        <v>20</v>
      </c>
      <c r="D125" s="65" t="s">
        <v>9</v>
      </c>
      <c r="E125" s="66" t="s">
        <v>5</v>
      </c>
      <c r="F125" s="12"/>
      <c r="G125" s="12"/>
    </row>
    <row r="126" spans="1:7" s="11" customFormat="1" ht="12.75" customHeight="1">
      <c r="A126" s="17"/>
      <c r="B126" s="65"/>
      <c r="C126" s="65"/>
      <c r="D126" s="65"/>
      <c r="E126" s="66"/>
      <c r="F126" s="12"/>
      <c r="G126" s="12"/>
    </row>
    <row r="127" spans="2:5" ht="12.75" customHeight="1">
      <c r="B127" s="2" t="s">
        <v>16</v>
      </c>
      <c r="C127" s="2" t="s">
        <v>23</v>
      </c>
      <c r="D127" s="2" t="s">
        <v>17</v>
      </c>
      <c r="E127" s="67">
        <v>3422.87</v>
      </c>
    </row>
    <row r="128" spans="2:5" ht="12.75" customHeight="1">
      <c r="B128" s="2" t="s">
        <v>62</v>
      </c>
      <c r="C128" s="2" t="s">
        <v>21</v>
      </c>
      <c r="D128" s="2" t="s">
        <v>116</v>
      </c>
      <c r="E128" s="67">
        <v>275</v>
      </c>
    </row>
    <row r="130" ht="30" customHeight="1"/>
    <row r="131" spans="1:3" ht="18">
      <c r="A131" s="4" t="s">
        <v>18</v>
      </c>
      <c r="C131" s="2" t="s">
        <v>48</v>
      </c>
    </row>
    <row r="132" ht="11.25" customHeight="1">
      <c r="A132" s="4"/>
    </row>
    <row r="133" spans="1:2" ht="32.25" customHeight="1">
      <c r="A133" s="4" t="s">
        <v>30</v>
      </c>
      <c r="B133" s="11" t="s">
        <v>47</v>
      </c>
    </row>
    <row r="134" ht="18">
      <c r="A134" s="4"/>
    </row>
    <row r="135" spans="1:6" ht="18">
      <c r="A135" s="4" t="s">
        <v>32</v>
      </c>
      <c r="D135" s="2" t="s">
        <v>28</v>
      </c>
      <c r="E135" s="27"/>
      <c r="F135" s="27"/>
    </row>
    <row r="137" spans="1:6" ht="18">
      <c r="A137" s="4" t="s">
        <v>33</v>
      </c>
      <c r="D137" s="2" t="s">
        <v>142</v>
      </c>
      <c r="E137" s="2"/>
      <c r="F137" s="2"/>
    </row>
    <row r="138" spans="1:7" s="11" customFormat="1" ht="18">
      <c r="A138" s="64"/>
      <c r="D138" s="11" t="s">
        <v>143</v>
      </c>
      <c r="E138" s="3"/>
      <c r="F138" s="3"/>
      <c r="G138" s="12"/>
    </row>
    <row r="139" spans="1:7" s="11" customFormat="1" ht="12.75">
      <c r="A139" s="10"/>
      <c r="E139" s="12"/>
      <c r="G139" s="12"/>
    </row>
  </sheetData>
  <sheetProtection/>
  <mergeCells count="1">
    <mergeCell ref="A41:G41"/>
  </mergeCells>
  <printOptions horizontalCentered="1" verticalCentered="1"/>
  <pageMargins left="0.748031496062992" right="0.748031496062992" top="0.47244094488189" bottom="0.748031496062992" header="0.275590551181102" footer="0.275590551181102"/>
  <pageSetup cellComments="asDisplayed" fitToHeight="2" fitToWidth="1" horizontalDpi="600" verticalDpi="600" orientation="landscape" paperSize="9" scale="51" r:id="rId1"/>
  <headerFooter alignWithMargins="0">
    <oddHeader>&amp;R&amp;"Verdana,Bold"&amp;11
</oddHeader>
    <oddFooter>&amp;L&amp;D&amp;C&amp;P&amp;R&amp;D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2017-11-30T12:45:11Z</cp:lastPrinted>
  <dcterms:created xsi:type="dcterms:W3CDTF">2006-04-20T12:59:32Z</dcterms:created>
  <dcterms:modified xsi:type="dcterms:W3CDTF">2017-11-30T12:45:14Z</dcterms:modified>
  <cp:category/>
  <cp:version/>
  <cp:contentType/>
  <cp:contentStatus/>
</cp:coreProperties>
</file>