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General" sheetId="1" r:id="rId1"/>
  </sheets>
  <externalReferences>
    <externalReference r:id="rId4"/>
  </externalReferences>
  <definedNames>
    <definedName name="_xlnm.Print_Area" localSheetId="0">'General'!$A$1:$G$130</definedName>
  </definedNames>
  <calcPr fullCalcOnLoad="1"/>
</workbook>
</file>

<file path=xl/sharedStrings.xml><?xml version="1.0" encoding="utf-8"?>
<sst xmlns="http://schemas.openxmlformats.org/spreadsheetml/2006/main" count="233" uniqueCount="143">
  <si>
    <t>PITSTONE PARISH COUNCIL</t>
  </si>
  <si>
    <t>VAT</t>
  </si>
  <si>
    <t>Gross</t>
  </si>
  <si>
    <t>Net</t>
  </si>
  <si>
    <t>TOTAL INCOMINGS</t>
  </si>
  <si>
    <t>Amount</t>
  </si>
  <si>
    <t>Y</t>
  </si>
  <si>
    <t>Summary of those in credit:</t>
  </si>
  <si>
    <t>Company</t>
  </si>
  <si>
    <t>Name</t>
  </si>
  <si>
    <t>Description</t>
  </si>
  <si>
    <t xml:space="preserve">TOTAL OUTGOINGS </t>
  </si>
  <si>
    <t>Trans Ref/Chq No</t>
  </si>
  <si>
    <t>Date of Invoice</t>
  </si>
  <si>
    <t>Invoice/Description</t>
  </si>
  <si>
    <t>Amounts not yet due to the parish council:</t>
  </si>
  <si>
    <t>Devolved Services 2018-19</t>
  </si>
  <si>
    <t>Payment due 1/4/18</t>
  </si>
  <si>
    <t>Bank Reconciliation &amp; S106 Summary:</t>
  </si>
  <si>
    <t>Beneficiary</t>
  </si>
  <si>
    <t>Cost Centre</t>
  </si>
  <si>
    <t>Sports &amp; Leisure</t>
  </si>
  <si>
    <t>Paying in reference</t>
  </si>
  <si>
    <t>Agency Services</t>
  </si>
  <si>
    <t>Beneficiary (inc registration number where applicable)</t>
  </si>
  <si>
    <t>Purpose of grant / donation and time period to which it relates</t>
  </si>
  <si>
    <t>Sub total of grants and donations</t>
  </si>
  <si>
    <t>Sub total of direct debits</t>
  </si>
  <si>
    <t>None</t>
  </si>
  <si>
    <t>Commitments / Amounts not yet invoiced to the parish council / work not yet completed:</t>
  </si>
  <si>
    <t>Budget Monitor:</t>
  </si>
  <si>
    <t>Insurance amendments</t>
  </si>
  <si>
    <t>Summary of Parish Charity Transactions:</t>
  </si>
  <si>
    <t>Summary of Recreation Ground Charity Transactions:</t>
  </si>
  <si>
    <t>Administration</t>
  </si>
  <si>
    <t>NatWest</t>
  </si>
  <si>
    <t>Financial</t>
  </si>
  <si>
    <t>Bank Interest - S106 account</t>
  </si>
  <si>
    <t>Bank Interest - reserve account</t>
  </si>
  <si>
    <t>Various</t>
  </si>
  <si>
    <t>Employment</t>
  </si>
  <si>
    <t>dd</t>
  </si>
  <si>
    <t>CNG</t>
  </si>
  <si>
    <t>Lighting</t>
  </si>
  <si>
    <t>Sport &amp; Leisure</t>
  </si>
  <si>
    <t>Confidential salary and wage payments, plus HMRC PAYE &amp; NI and NEST</t>
  </si>
  <si>
    <t>bacs</t>
  </si>
  <si>
    <t>See separate document.</t>
  </si>
  <si>
    <t>See separate document</t>
  </si>
  <si>
    <t>Pitstone Memorial Hall</t>
  </si>
  <si>
    <t>TOTAL INCOME PENDING</t>
  </si>
  <si>
    <t>J Leonard Limited</t>
  </si>
  <si>
    <t>Devolved Services</t>
  </si>
  <si>
    <t>PPP</t>
  </si>
  <si>
    <t>None required this month</t>
  </si>
  <si>
    <t>P&amp;IUFC</t>
  </si>
  <si>
    <t>Opus</t>
  </si>
  <si>
    <t>tbc</t>
  </si>
  <si>
    <t xml:space="preserve">Safran </t>
  </si>
  <si>
    <t>None required at present</t>
  </si>
  <si>
    <t>Tring Showstoppers</t>
  </si>
  <si>
    <t>Small Paws</t>
  </si>
  <si>
    <t>R Haynes</t>
  </si>
  <si>
    <t>Maintenance</t>
  </si>
  <si>
    <t>61 FC (Luton)</t>
  </si>
  <si>
    <t>Replacement sink plug at pavilion</t>
  </si>
  <si>
    <t>Pitstone &amp; Ivinghoe Entertainments</t>
  </si>
  <si>
    <t>HiVizWorkwear</t>
  </si>
  <si>
    <t>PPE trousers and jacket</t>
  </si>
  <si>
    <t>AVDC</t>
  </si>
  <si>
    <t>Croudace</t>
  </si>
  <si>
    <t xml:space="preserve">PPP 113 </t>
  </si>
  <si>
    <t>P&amp;IJFC</t>
  </si>
  <si>
    <t>Sports &amp; leisure</t>
  </si>
  <si>
    <t xml:space="preserve">Sub total of standard bacs/cheques </t>
  </si>
  <si>
    <t>25/9/17</t>
  </si>
  <si>
    <t>Quarterly donation re sign, next installment due November</t>
  </si>
  <si>
    <t xml:space="preserve">OCTOBER 2017 FINANCIAL SUMMARY </t>
  </si>
  <si>
    <t>R Porter</t>
  </si>
  <si>
    <t>Buckinghamshire Playing Fields Ass</t>
  </si>
  <si>
    <t>Annual membership (renewal date moved to 1/4/18.  approved min ref 177/17)</t>
  </si>
  <si>
    <t>Various hedge cutting (price an estimate) (approval min ref 175/17)</t>
  </si>
  <si>
    <t>Oct match x 1, sept training x 1, oct training x 4</t>
  </si>
  <si>
    <t xml:space="preserve">Receipts received to 30 September 2017, paid into a NatWest account </t>
  </si>
  <si>
    <t>Hire of pavilion car park 22-24/6/17 for family event - VAT reconciled 1/4/17-30/6/17</t>
  </si>
  <si>
    <t>Inter-account transfers approved at 2 November 2017 meeting</t>
  </si>
  <si>
    <t>Cleaning of 3 x bus shelters on 9 October 17</t>
  </si>
  <si>
    <t>Grants &amp; donations approved on 2 November 2017 from Unity</t>
  </si>
  <si>
    <t>Direct debits noted at 2 November 2017 meeting</t>
  </si>
  <si>
    <t>Electricity at pavilion 31 August 2017 to 29 September 2017</t>
  </si>
  <si>
    <t>Dave Rollins</t>
  </si>
  <si>
    <t>Youth Café</t>
  </si>
  <si>
    <t>September Youth Café</t>
  </si>
  <si>
    <t>Sage</t>
  </si>
  <si>
    <t>Accounting and payroll software subscription for October</t>
  </si>
  <si>
    <t>Room hire in September</t>
  </si>
  <si>
    <t>A J Groom &amp; Son Ltd</t>
  </si>
  <si>
    <t>Quarterly charge re recreation ground maintenance 1/7-30/9/17 resolved to manage under PPC open space program</t>
  </si>
  <si>
    <t>Pavilion ground maintenance Sept</t>
  </si>
  <si>
    <t>CommuniCorp</t>
  </si>
  <si>
    <t>Expenditure from Unity approved electronically on 23 October 2017 for payment on 26 October 2017</t>
  </si>
  <si>
    <t>Subscription to Local Councils Update for 2018 - if resolve to renew</t>
  </si>
  <si>
    <t>Grass cutting of verges no. 6</t>
  </si>
  <si>
    <t>Footpath strimming no. 2</t>
  </si>
  <si>
    <t>Gas at pavilion during September</t>
  </si>
  <si>
    <t>Plumbing Bits</t>
  </si>
  <si>
    <t>Credit Card dd</t>
  </si>
  <si>
    <t>Lloyds Bank</t>
  </si>
  <si>
    <t>Finance</t>
  </si>
  <si>
    <t>16/10/17</t>
  </si>
  <si>
    <t>1 x match November.  No training.  Due 31/10/17</t>
  </si>
  <si>
    <t>2 x Play around Parish sessions for August 2018 (to be invoiced spring 2018)</t>
  </si>
  <si>
    <t xml:space="preserve">Debtors Summary/Overdue Invoices/Income Pending:  </t>
  </si>
  <si>
    <t>Service Charge £18.00 collected 30/9/17.  Invoice issued to P&amp;ICU £60.00 Sept matches.</t>
  </si>
  <si>
    <t>Chiltern Society</t>
  </si>
  <si>
    <t>Annual membership - if resolve to renew</t>
  </si>
  <si>
    <t>September pitch hire</t>
  </si>
  <si>
    <t>July and August pitch hire (issued reminder 16/10/17) (VAT reconciled Q2)</t>
  </si>
  <si>
    <t>HMRC</t>
  </si>
  <si>
    <t>Quarterly VAT return</t>
  </si>
  <si>
    <t>Staples</t>
  </si>
  <si>
    <t>Stationery and toner</t>
  </si>
  <si>
    <t>Mrs R I Weber</t>
  </si>
  <si>
    <t>Volunteer event expenses (max budget £100)</t>
  </si>
  <si>
    <t>Anglian Water</t>
  </si>
  <si>
    <t>Pavilion water 4/2-31/8/17 adjusted based on actual meter reading - NB sewerage abatement still pending</t>
  </si>
  <si>
    <t>n/a</t>
  </si>
  <si>
    <t>Sewerage abatement</t>
  </si>
  <si>
    <t>None currently tabled</t>
  </si>
  <si>
    <t>NB: We are experiencing real problems with Opus &amp; this unmetered supply.  Investigation underway.  Now showing £626.39 credit.  Cllr D Frearson/K Ginda checking unmetered supply certificate as believe may still be savings not showing.</t>
  </si>
  <si>
    <t>Event hire costs re bonfire &amp; fireworks (final payment)</t>
  </si>
  <si>
    <t>23/10/17</t>
  </si>
  <si>
    <t>Reimbursement of ACS invoice re damage caused during their match.  61FC advised insufficient funds.  1st instalment banked.  2 further pre-dated cheques received. (VAT reconciled Q2)</t>
  </si>
  <si>
    <t>Reimbursement of ACS invoice re damage caused during their match.  61FC advised insufficient funds.  2 pre-dated cheques received. (VAT reconciled Q2)</t>
  </si>
  <si>
    <t>27/10/17</t>
  </si>
  <si>
    <t>Almar (Tring) Ltd</t>
  </si>
  <si>
    <t>Printing of November edition</t>
  </si>
  <si>
    <t>Replace one roof tile on pavilion</t>
  </si>
  <si>
    <t>Grass cutting, final cut</t>
  </si>
  <si>
    <t>Monthly fee (9/11/17)</t>
  </si>
  <si>
    <t>Monthly fee (9/10/17)</t>
  </si>
  <si>
    <t>Expenditure from Unity approved 2 November 2017</t>
  </si>
  <si>
    <t>Receipts received to 31 October 2017, paid into Unity account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</si>
</sst>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0_-;\-* #,##0.000_-;_-* &quot;-&quot;???_-;_-@_-"/>
    <numFmt numFmtId="173" formatCode="0.0"/>
    <numFmt numFmtId="174" formatCode="_-&quot;£&quot;* #,##0.0_-;\-&quot;£&quot;* #,##0.0_-;_-&quot;£&quot;* &quot;-&quot;??_-;_-@_-"/>
    <numFmt numFmtId="175" formatCode="_-&quot;£&quot;* #,##0_-;\-&quot;£&quot;* #,##0_-;_-&quot;£&quot;* &quot;-&quot;??_-;_-@_-"/>
    <numFmt numFmtId="176" formatCode="#,##0_ ;\-#,##0\ "/>
    <numFmt numFmtId="177" formatCode="&quot;£&quot;#,##0.0;\-&quot;£&quot;#,##0.0"/>
    <numFmt numFmtId="178" formatCode="[$-809]dd\ mmmm\ yyyy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£&quot;#,##0.0;[Red]\-&quot;£&quot;#,##0.0"/>
    <numFmt numFmtId="185" formatCode="_-[$£-809]* #,##0.00_-;\-[$£-809]* #,##0.00_-;_-[$£-809]* &quot;-&quot;??_-;_-@_-"/>
    <numFmt numFmtId="186" formatCode="dd\-mmm\-yy"/>
    <numFmt numFmtId="187" formatCode="[$£-809]#,##0.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0" fontId="0" fillId="0" borderId="0" xfId="44" applyFont="1" applyAlignment="1">
      <alignment/>
    </xf>
    <xf numFmtId="0" fontId="3" fillId="0" borderId="0" xfId="0" applyFont="1" applyAlignment="1">
      <alignment horizontal="left"/>
    </xf>
    <xf numFmtId="170" fontId="4" fillId="0" borderId="0" xfId="44" applyFont="1" applyBorder="1" applyAlignment="1">
      <alignment/>
    </xf>
    <xf numFmtId="171" fontId="0" fillId="0" borderId="0" xfId="42" applyFont="1" applyAlignment="1">
      <alignment/>
    </xf>
    <xf numFmtId="170" fontId="0" fillId="0" borderId="0" xfId="44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wrapText="1"/>
    </xf>
    <xf numFmtId="0" fontId="4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70" fontId="0" fillId="0" borderId="0" xfId="44" applyFont="1" applyFill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57" applyNumberFormat="1" applyFont="1" applyFill="1" applyBorder="1">
      <alignment/>
      <protection/>
    </xf>
    <xf numFmtId="0" fontId="0" fillId="0" borderId="0" xfId="0" applyFont="1" applyFill="1" applyAlignment="1">
      <alignment horizontal="center"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7" fontId="0" fillId="0" borderId="0" xfId="57" applyNumberFormat="1" applyFont="1" applyFill="1" applyBorder="1">
      <alignment/>
      <protection/>
    </xf>
    <xf numFmtId="185" fontId="0" fillId="0" borderId="0" xfId="44" applyNumberFormat="1" applyFont="1" applyFill="1" applyAlignment="1">
      <alignment horizontal="right"/>
    </xf>
    <xf numFmtId="170" fontId="0" fillId="0" borderId="0" xfId="44" applyFont="1" applyFill="1" applyAlignment="1">
      <alignment horizontal="right"/>
    </xf>
    <xf numFmtId="0" fontId="3" fillId="0" borderId="0" xfId="0" applyFont="1" applyFill="1" applyAlignment="1">
      <alignment horizontal="center"/>
    </xf>
    <xf numFmtId="171" fontId="4" fillId="0" borderId="0" xfId="0" applyNumberFormat="1" applyFont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0" fontId="4" fillId="0" borderId="0" xfId="44" applyFont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NumberFormat="1" applyFont="1" applyBorder="1" applyAlignment="1">
      <alignment/>
    </xf>
    <xf numFmtId="185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NumberFormat="1" applyFont="1" applyFill="1" applyBorder="1" applyAlignment="1">
      <alignment/>
    </xf>
    <xf numFmtId="185" fontId="0" fillId="0" borderId="10" xfId="44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170" fontId="4" fillId="0" borderId="0" xfId="44" applyFont="1" applyAlignment="1">
      <alignment horizontal="center" vertical="top"/>
    </xf>
    <xf numFmtId="170" fontId="4" fillId="0" borderId="11" xfId="44" applyFont="1" applyBorder="1" applyAlignment="1">
      <alignment/>
    </xf>
    <xf numFmtId="171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70" fontId="4" fillId="0" borderId="0" xfId="44" applyFont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70" fontId="0" fillId="0" borderId="0" xfId="42" applyNumberFormat="1" applyFont="1" applyFill="1" applyBorder="1" applyAlignment="1">
      <alignment/>
    </xf>
    <xf numFmtId="170" fontId="0" fillId="0" borderId="0" xfId="44" applyNumberFormat="1" applyFont="1" applyAlignment="1">
      <alignment/>
    </xf>
    <xf numFmtId="0" fontId="4" fillId="0" borderId="11" xfId="0" applyFont="1" applyBorder="1" applyAlignment="1">
      <alignment/>
    </xf>
    <xf numFmtId="170" fontId="4" fillId="0" borderId="11" xfId="44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57" applyNumberFormat="1" applyFont="1" applyFill="1" applyBorder="1">
      <alignment/>
      <protection/>
    </xf>
    <xf numFmtId="0" fontId="4" fillId="0" borderId="0" xfId="0" applyFont="1" applyFill="1" applyBorder="1" applyAlignment="1">
      <alignment/>
    </xf>
    <xf numFmtId="170" fontId="4" fillId="0" borderId="12" xfId="57" applyNumberFormat="1" applyFont="1" applyFill="1" applyBorder="1">
      <alignment/>
      <protection/>
    </xf>
    <xf numFmtId="43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49" fontId="0" fillId="0" borderId="0" xfId="0" applyNumberFormat="1" applyFont="1" applyAlignment="1">
      <alignment/>
    </xf>
    <xf numFmtId="185" fontId="0" fillId="0" borderId="0" xfId="44" applyNumberFormat="1" applyFont="1" applyAlignment="1">
      <alignment horizontal="right"/>
    </xf>
    <xf numFmtId="0" fontId="0" fillId="0" borderId="0" xfId="0" applyFont="1" applyFill="1" applyAlignment="1">
      <alignment horizontal="left" wrapText="1"/>
    </xf>
    <xf numFmtId="171" fontId="4" fillId="0" borderId="11" xfId="0" applyNumberFormat="1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 quotePrefix="1">
      <alignment horizont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170" fontId="4" fillId="0" borderId="0" xfId="44" applyFont="1" applyFill="1" applyAlignment="1">
      <alignment horizontal="right"/>
    </xf>
    <xf numFmtId="170" fontId="0" fillId="0" borderId="0" xfId="44" applyFont="1" applyAlignment="1">
      <alignment horizontal="right"/>
    </xf>
    <xf numFmtId="171" fontId="0" fillId="0" borderId="0" xfId="0" applyNumberFormat="1" applyFont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%20October%20Financial%20Summary%20Confidenti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dential"/>
    </sheetNames>
    <sheetDataSet>
      <sheetData sheetId="0">
        <row r="15">
          <cell r="D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2"/>
  <sheetViews>
    <sheetView tabSelected="1" workbookViewId="0" topLeftCell="A117">
      <selection activeCell="B120" sqref="B120"/>
    </sheetView>
  </sheetViews>
  <sheetFormatPr defaultColWidth="9.140625" defaultRowHeight="12.75"/>
  <cols>
    <col min="1" max="1" width="23.7109375" style="1" customWidth="1"/>
    <col min="2" max="2" width="32.8515625" style="2" customWidth="1"/>
    <col min="3" max="3" width="28.7109375" style="2" customWidth="1"/>
    <col min="4" max="4" width="83.140625" style="2" customWidth="1"/>
    <col min="5" max="5" width="13.00390625" style="3" customWidth="1"/>
    <col min="6" max="6" width="14.140625" style="3" customWidth="1"/>
    <col min="7" max="7" width="20.8515625" style="3" customWidth="1"/>
    <col min="8" max="8" width="12.28125" style="2" customWidth="1"/>
    <col min="9" max="16384" width="9.140625" style="2" customWidth="1"/>
  </cols>
  <sheetData>
    <row r="1" ht="20.25">
      <c r="D1" s="56" t="s">
        <v>0</v>
      </c>
    </row>
    <row r="2" ht="20.25">
      <c r="D2" s="56" t="s">
        <v>77</v>
      </c>
    </row>
    <row r="3" spans="2:4" ht="18">
      <c r="B3" s="14"/>
      <c r="C3" s="14"/>
      <c r="D3" s="26"/>
    </row>
    <row r="4" ht="12.75">
      <c r="D4" s="9"/>
    </row>
    <row r="5" spans="1:4" ht="18">
      <c r="A5" s="4" t="s">
        <v>100</v>
      </c>
      <c r="D5" s="37"/>
    </row>
    <row r="6" spans="1:4" ht="18">
      <c r="A6" s="4"/>
      <c r="D6" s="37"/>
    </row>
    <row r="7" spans="1:7" ht="12.75">
      <c r="A7" s="38" t="s">
        <v>12</v>
      </c>
      <c r="B7" s="39" t="s">
        <v>19</v>
      </c>
      <c r="C7" s="39" t="s">
        <v>20</v>
      </c>
      <c r="D7" s="10" t="s">
        <v>10</v>
      </c>
      <c r="E7" s="40" t="s">
        <v>1</v>
      </c>
      <c r="F7" s="40" t="s">
        <v>3</v>
      </c>
      <c r="G7" s="40" t="s">
        <v>2</v>
      </c>
    </row>
    <row r="8" ht="12.75">
      <c r="P8" s="2" t="s">
        <v>6</v>
      </c>
    </row>
    <row r="9" spans="1:7" ht="12.75">
      <c r="A9" s="1" t="s">
        <v>39</v>
      </c>
      <c r="B9" s="2" t="s">
        <v>39</v>
      </c>
      <c r="C9" s="2" t="s">
        <v>40</v>
      </c>
      <c r="D9" s="9" t="s">
        <v>45</v>
      </c>
      <c r="E9" s="3">
        <f>'[1]Confidential'!$D$15</f>
        <v>0</v>
      </c>
      <c r="F9" s="3">
        <v>3243.86</v>
      </c>
      <c r="G9" s="3">
        <v>3243.86</v>
      </c>
    </row>
    <row r="10" spans="1:7" s="14" customFormat="1" ht="13.5" customHeight="1">
      <c r="A10" s="20">
        <v>947615110</v>
      </c>
      <c r="B10" s="14" t="s">
        <v>62</v>
      </c>
      <c r="C10" s="14" t="s">
        <v>63</v>
      </c>
      <c r="D10" s="18" t="s">
        <v>86</v>
      </c>
      <c r="E10" s="24"/>
      <c r="F10" s="15">
        <v>45</v>
      </c>
      <c r="G10" s="15">
        <v>45</v>
      </c>
    </row>
    <row r="11" spans="1:7" s="14" customFormat="1" ht="13.5" customHeight="1">
      <c r="A11" s="20">
        <v>137398757</v>
      </c>
      <c r="B11" s="14" t="s">
        <v>90</v>
      </c>
      <c r="C11" s="14" t="s">
        <v>91</v>
      </c>
      <c r="D11" s="18" t="s">
        <v>92</v>
      </c>
      <c r="E11" s="24"/>
      <c r="F11" s="15">
        <v>387.46</v>
      </c>
      <c r="G11" s="15">
        <v>387.46</v>
      </c>
    </row>
    <row r="12" spans="1:7" s="14" customFormat="1" ht="13.5" customHeight="1">
      <c r="A12" s="20">
        <v>193261540</v>
      </c>
      <c r="B12" s="14" t="s">
        <v>49</v>
      </c>
      <c r="C12" s="14" t="s">
        <v>34</v>
      </c>
      <c r="D12" s="18" t="s">
        <v>95</v>
      </c>
      <c r="E12" s="24"/>
      <c r="F12" s="15">
        <v>171</v>
      </c>
      <c r="G12" s="15">
        <v>171</v>
      </c>
    </row>
    <row r="13" spans="1:7" s="14" customFormat="1" ht="25.5" customHeight="1">
      <c r="A13" s="20">
        <v>73648720</v>
      </c>
      <c r="B13" s="14" t="s">
        <v>96</v>
      </c>
      <c r="C13" s="14" t="s">
        <v>73</v>
      </c>
      <c r="D13" s="18" t="s">
        <v>97</v>
      </c>
      <c r="E13" s="24">
        <v>160</v>
      </c>
      <c r="F13" s="15">
        <v>800</v>
      </c>
      <c r="G13" s="15">
        <v>960</v>
      </c>
    </row>
    <row r="14" spans="1:7" s="14" customFormat="1" ht="13.5" customHeight="1">
      <c r="A14" s="20">
        <v>460951893</v>
      </c>
      <c r="B14" s="14" t="s">
        <v>96</v>
      </c>
      <c r="C14" s="14" t="s">
        <v>73</v>
      </c>
      <c r="D14" s="18" t="s">
        <v>98</v>
      </c>
      <c r="E14" s="24">
        <v>157</v>
      </c>
      <c r="F14" s="15">
        <v>785</v>
      </c>
      <c r="G14" s="15">
        <v>942</v>
      </c>
    </row>
    <row r="15" spans="1:7" s="14" customFormat="1" ht="13.5" customHeight="1">
      <c r="A15" s="20">
        <v>375870535</v>
      </c>
      <c r="B15" s="14" t="s">
        <v>51</v>
      </c>
      <c r="C15" s="14" t="s">
        <v>52</v>
      </c>
      <c r="D15" s="18" t="s">
        <v>102</v>
      </c>
      <c r="E15" s="24"/>
      <c r="F15" s="15">
        <v>500</v>
      </c>
      <c r="G15" s="15">
        <v>500</v>
      </c>
    </row>
    <row r="16" spans="1:7" s="14" customFormat="1" ht="13.5" customHeight="1">
      <c r="A16" s="20">
        <v>454574536</v>
      </c>
      <c r="B16" s="14" t="s">
        <v>51</v>
      </c>
      <c r="C16" s="14" t="s">
        <v>52</v>
      </c>
      <c r="D16" s="18" t="s">
        <v>103</v>
      </c>
      <c r="E16" s="24"/>
      <c r="F16" s="15">
        <v>169.4</v>
      </c>
      <c r="G16" s="15">
        <v>169.4</v>
      </c>
    </row>
    <row r="17" spans="1:7" s="14" customFormat="1" ht="13.5" customHeight="1">
      <c r="A17" s="22">
        <v>481128707</v>
      </c>
      <c r="B17" s="14" t="s">
        <v>122</v>
      </c>
      <c r="C17" s="14" t="s">
        <v>53</v>
      </c>
      <c r="D17" s="18" t="s">
        <v>123</v>
      </c>
      <c r="E17" s="24">
        <v>6.51</v>
      </c>
      <c r="F17" s="15">
        <v>32.48</v>
      </c>
      <c r="G17" s="15">
        <v>38.99</v>
      </c>
    </row>
    <row r="18" spans="1:7" s="14" customFormat="1" ht="13.5" customHeight="1">
      <c r="A18" s="20"/>
      <c r="D18" s="18"/>
      <c r="E18" s="24"/>
      <c r="F18" s="15"/>
      <c r="G18" s="15"/>
    </row>
    <row r="19" spans="4:7" ht="13.5" customHeight="1" thickBot="1">
      <c r="D19" s="10" t="s">
        <v>74</v>
      </c>
      <c r="E19" s="41">
        <f>SUM(E9:E18)</f>
        <v>323.51</v>
      </c>
      <c r="F19" s="41">
        <f>SUM(F9:F18)</f>
        <v>6134.199999999999</v>
      </c>
      <c r="G19" s="41">
        <f>SUM(G9:G18)</f>
        <v>6457.709999999999</v>
      </c>
    </row>
    <row r="20" spans="4:7" ht="13.5" customHeight="1" thickTop="1">
      <c r="D20" s="10"/>
      <c r="E20" s="5"/>
      <c r="F20" s="5"/>
      <c r="G20" s="5"/>
    </row>
    <row r="21" spans="1:4" ht="18">
      <c r="A21" s="4" t="s">
        <v>141</v>
      </c>
      <c r="D21" s="37"/>
    </row>
    <row r="22" spans="1:4" ht="18">
      <c r="A22" s="4"/>
      <c r="D22" s="37"/>
    </row>
    <row r="23" spans="1:7" ht="12.75">
      <c r="A23" s="38" t="s">
        <v>12</v>
      </c>
      <c r="B23" s="39" t="s">
        <v>19</v>
      </c>
      <c r="C23" s="39" t="s">
        <v>20</v>
      </c>
      <c r="D23" s="10" t="s">
        <v>10</v>
      </c>
      <c r="E23" s="40" t="s">
        <v>1</v>
      </c>
      <c r="F23" s="40" t="s">
        <v>3</v>
      </c>
      <c r="G23" s="40" t="s">
        <v>2</v>
      </c>
    </row>
    <row r="24" ht="12.75">
      <c r="P24" s="2" t="s">
        <v>6</v>
      </c>
    </row>
    <row r="25" spans="1:7" s="14" customFormat="1" ht="13.5" customHeight="1">
      <c r="A25" s="20">
        <v>238991015</v>
      </c>
      <c r="B25" s="14" t="s">
        <v>99</v>
      </c>
      <c r="C25" s="14" t="s">
        <v>34</v>
      </c>
      <c r="D25" s="18" t="s">
        <v>101</v>
      </c>
      <c r="E25" s="24"/>
      <c r="F25" s="15">
        <v>75</v>
      </c>
      <c r="G25" s="15">
        <v>75</v>
      </c>
    </row>
    <row r="26" spans="1:7" ht="13.5" customHeight="1">
      <c r="A26" s="1">
        <v>270824587</v>
      </c>
      <c r="B26" s="2" t="s">
        <v>114</v>
      </c>
      <c r="C26" s="2" t="s">
        <v>34</v>
      </c>
      <c r="D26" s="2" t="s">
        <v>115</v>
      </c>
      <c r="E26" s="5"/>
      <c r="F26" s="7">
        <v>30</v>
      </c>
      <c r="G26" s="7">
        <v>30</v>
      </c>
    </row>
    <row r="27" spans="1:7" ht="13.5" customHeight="1">
      <c r="A27" s="1">
        <v>381366675</v>
      </c>
      <c r="B27" s="2" t="s">
        <v>120</v>
      </c>
      <c r="C27" s="2" t="s">
        <v>34</v>
      </c>
      <c r="D27" s="2" t="s">
        <v>121</v>
      </c>
      <c r="E27" s="7">
        <v>78.69</v>
      </c>
      <c r="F27" s="7">
        <v>393.46</v>
      </c>
      <c r="G27" s="7">
        <v>472.15</v>
      </c>
    </row>
    <row r="28" spans="1:7" s="14" customFormat="1" ht="13.5" customHeight="1">
      <c r="A28" s="22">
        <v>478123661</v>
      </c>
      <c r="B28" s="14" t="s">
        <v>135</v>
      </c>
      <c r="C28" s="14" t="s">
        <v>53</v>
      </c>
      <c r="D28" s="18" t="s">
        <v>136</v>
      </c>
      <c r="E28" s="24">
        <v>0</v>
      </c>
      <c r="F28" s="15">
        <v>960</v>
      </c>
      <c r="G28" s="15">
        <v>960</v>
      </c>
    </row>
    <row r="29" spans="1:7" s="14" customFormat="1" ht="13.5" customHeight="1">
      <c r="A29" s="22">
        <v>552605460</v>
      </c>
      <c r="B29" s="14" t="s">
        <v>51</v>
      </c>
      <c r="C29" s="14" t="s">
        <v>21</v>
      </c>
      <c r="D29" s="18" t="s">
        <v>137</v>
      </c>
      <c r="E29" s="24">
        <v>0</v>
      </c>
      <c r="F29" s="15">
        <v>15</v>
      </c>
      <c r="G29" s="15">
        <v>15</v>
      </c>
    </row>
    <row r="30" spans="1:7" s="14" customFormat="1" ht="13.5" customHeight="1">
      <c r="A30" s="22">
        <v>283416606</v>
      </c>
      <c r="B30" s="14" t="s">
        <v>51</v>
      </c>
      <c r="C30" s="14" t="s">
        <v>52</v>
      </c>
      <c r="D30" s="18" t="s">
        <v>138</v>
      </c>
      <c r="E30" s="24">
        <v>0</v>
      </c>
      <c r="F30" s="15">
        <v>500</v>
      </c>
      <c r="G30" s="15">
        <v>500</v>
      </c>
    </row>
    <row r="31" spans="4:7" ht="13.5" customHeight="1">
      <c r="D31" s="10"/>
      <c r="E31" s="5"/>
      <c r="F31" s="5"/>
      <c r="G31" s="5"/>
    </row>
    <row r="32" spans="4:7" ht="13.5" customHeight="1" thickBot="1">
      <c r="D32" s="10" t="s">
        <v>74</v>
      </c>
      <c r="E32" s="41">
        <f>SUM(E25:E31)</f>
        <v>78.69</v>
      </c>
      <c r="F32" s="41">
        <f>SUM(F25:F31)</f>
        <v>1973.46</v>
      </c>
      <c r="G32" s="41">
        <f>SUM(G25:G31)</f>
        <v>2052.15</v>
      </c>
    </row>
    <row r="33" ht="13.5" thickTop="1">
      <c r="D33" s="9"/>
    </row>
    <row r="34" spans="1:4" ht="18">
      <c r="A34" s="4" t="s">
        <v>87</v>
      </c>
      <c r="D34" s="9"/>
    </row>
    <row r="35" spans="1:4" ht="18">
      <c r="A35" s="4"/>
      <c r="D35" s="9"/>
    </row>
    <row r="36" spans="1:7" ht="25.5">
      <c r="A36" s="38" t="s">
        <v>12</v>
      </c>
      <c r="B36" s="57" t="s">
        <v>24</v>
      </c>
      <c r="C36" s="39" t="s">
        <v>20</v>
      </c>
      <c r="D36" s="10" t="s">
        <v>25</v>
      </c>
      <c r="E36" s="40" t="s">
        <v>1</v>
      </c>
      <c r="F36" s="40" t="s">
        <v>3</v>
      </c>
      <c r="G36" s="40" t="s">
        <v>2</v>
      </c>
    </row>
    <row r="37" ht="12.75">
      <c r="P37" s="2" t="s">
        <v>6</v>
      </c>
    </row>
    <row r="38" ht="12.75">
      <c r="A38" s="1" t="s">
        <v>128</v>
      </c>
    </row>
    <row r="40" spans="4:7" ht="13.5" customHeight="1" thickBot="1">
      <c r="D40" s="10" t="s">
        <v>26</v>
      </c>
      <c r="E40" s="41">
        <f>SUM(E37:E39)</f>
        <v>0</v>
      </c>
      <c r="F40" s="41">
        <f>SUM(F37:F39)</f>
        <v>0</v>
      </c>
      <c r="G40" s="41">
        <f>SUM(G37:G39)</f>
        <v>0</v>
      </c>
    </row>
    <row r="41" spans="1:7" ht="13.5" thickTop="1">
      <c r="A41" s="27"/>
      <c r="B41" s="27"/>
      <c r="C41" s="27"/>
      <c r="D41" s="27"/>
      <c r="E41" s="27"/>
      <c r="F41" s="27"/>
      <c r="G41" s="27"/>
    </row>
    <row r="42" spans="1:4" ht="18">
      <c r="A42" s="4" t="s">
        <v>88</v>
      </c>
      <c r="D42" s="58"/>
    </row>
    <row r="43" spans="4:7" ht="12.75">
      <c r="D43" s="16"/>
      <c r="G43" s="5"/>
    </row>
    <row r="44" spans="1:7" ht="13.5" customHeight="1">
      <c r="A44" s="1" t="s">
        <v>41</v>
      </c>
      <c r="B44" s="2" t="s">
        <v>42</v>
      </c>
      <c r="C44" s="2" t="s">
        <v>21</v>
      </c>
      <c r="D44" s="34" t="s">
        <v>104</v>
      </c>
      <c r="E44" s="59">
        <v>0.44</v>
      </c>
      <c r="F44" s="3">
        <v>8.88</v>
      </c>
      <c r="G44" s="3">
        <v>9.32</v>
      </c>
    </row>
    <row r="45" spans="1:7" ht="26.25" customHeight="1">
      <c r="A45" s="1" t="s">
        <v>41</v>
      </c>
      <c r="B45" s="2" t="s">
        <v>56</v>
      </c>
      <c r="C45" s="2" t="s">
        <v>43</v>
      </c>
      <c r="D45" s="60" t="s">
        <v>129</v>
      </c>
      <c r="E45" s="59">
        <v>0</v>
      </c>
      <c r="F45" s="3">
        <v>0</v>
      </c>
      <c r="G45" s="3">
        <v>0</v>
      </c>
    </row>
    <row r="46" spans="1:7" ht="14.25" customHeight="1">
      <c r="A46" s="1" t="s">
        <v>41</v>
      </c>
      <c r="B46" s="2" t="s">
        <v>56</v>
      </c>
      <c r="C46" s="2" t="s">
        <v>21</v>
      </c>
      <c r="D46" s="34" t="s">
        <v>89</v>
      </c>
      <c r="E46" s="59">
        <v>1.59</v>
      </c>
      <c r="F46" s="3">
        <v>31.77</v>
      </c>
      <c r="G46" s="3">
        <v>33.36</v>
      </c>
    </row>
    <row r="47" spans="1:7" ht="14.25" customHeight="1">
      <c r="A47" s="1" t="s">
        <v>41</v>
      </c>
      <c r="B47" s="2" t="s">
        <v>93</v>
      </c>
      <c r="C47" s="2" t="s">
        <v>34</v>
      </c>
      <c r="D47" s="34" t="s">
        <v>94</v>
      </c>
      <c r="E47" s="59">
        <v>3.4</v>
      </c>
      <c r="F47" s="3">
        <v>17</v>
      </c>
      <c r="G47" s="3">
        <v>20.4</v>
      </c>
    </row>
    <row r="48" spans="1:7" ht="27" customHeight="1">
      <c r="A48" s="1" t="s">
        <v>41</v>
      </c>
      <c r="B48" s="2" t="s">
        <v>124</v>
      </c>
      <c r="C48" s="2" t="s">
        <v>21</v>
      </c>
      <c r="D48" s="34" t="s">
        <v>125</v>
      </c>
      <c r="E48" s="59"/>
      <c r="F48" s="3">
        <v>1968.87</v>
      </c>
      <c r="G48" s="3">
        <v>1968.87</v>
      </c>
    </row>
    <row r="49" spans="1:7" s="14" customFormat="1" ht="13.5" customHeight="1">
      <c r="A49" s="20" t="s">
        <v>106</v>
      </c>
      <c r="B49" s="14" t="s">
        <v>67</v>
      </c>
      <c r="C49" s="14" t="s">
        <v>40</v>
      </c>
      <c r="D49" s="18" t="s">
        <v>68</v>
      </c>
      <c r="E49" s="24">
        <v>6.97</v>
      </c>
      <c r="F49" s="15">
        <f>28.9+5.95</f>
        <v>34.85</v>
      </c>
      <c r="G49" s="15">
        <v>41.82</v>
      </c>
    </row>
    <row r="50" spans="1:7" s="14" customFormat="1" ht="13.5" customHeight="1">
      <c r="A50" s="20" t="s">
        <v>106</v>
      </c>
      <c r="B50" s="14" t="s">
        <v>105</v>
      </c>
      <c r="C50" s="14" t="s">
        <v>44</v>
      </c>
      <c r="D50" s="18" t="s">
        <v>65</v>
      </c>
      <c r="E50" s="24">
        <v>0.49</v>
      </c>
      <c r="F50" s="15">
        <v>2.46</v>
      </c>
      <c r="G50" s="15">
        <v>2.95</v>
      </c>
    </row>
    <row r="51" spans="1:7" s="14" customFormat="1" ht="13.5" customHeight="1">
      <c r="A51" s="20" t="s">
        <v>106</v>
      </c>
      <c r="B51" s="14" t="s">
        <v>107</v>
      </c>
      <c r="C51" s="14" t="s">
        <v>108</v>
      </c>
      <c r="D51" s="18" t="s">
        <v>140</v>
      </c>
      <c r="E51" s="24"/>
      <c r="F51" s="15">
        <v>3</v>
      </c>
      <c r="G51" s="15">
        <v>3</v>
      </c>
    </row>
    <row r="52" spans="1:7" s="14" customFormat="1" ht="13.5" customHeight="1">
      <c r="A52" s="20" t="s">
        <v>106</v>
      </c>
      <c r="B52" s="14" t="s">
        <v>107</v>
      </c>
      <c r="C52" s="14" t="s">
        <v>108</v>
      </c>
      <c r="D52" s="18" t="s">
        <v>139</v>
      </c>
      <c r="E52" s="24"/>
      <c r="F52" s="15">
        <v>3</v>
      </c>
      <c r="G52" s="15">
        <v>3</v>
      </c>
    </row>
    <row r="53" ht="12.75">
      <c r="D53" s="34"/>
    </row>
    <row r="54" spans="4:7" ht="13.5" customHeight="1" thickBot="1">
      <c r="D54" s="10" t="s">
        <v>27</v>
      </c>
      <c r="E54" s="41">
        <f>SUM(E44:E53)</f>
        <v>12.889999999999999</v>
      </c>
      <c r="F54" s="41">
        <f>SUM(F44:F53)</f>
        <v>2069.83</v>
      </c>
      <c r="G54" s="41">
        <f>SUM(G44:G53)</f>
        <v>2082.72</v>
      </c>
    </row>
    <row r="55" spans="4:7" ht="13.5" customHeight="1" thickTop="1">
      <c r="D55" s="10"/>
      <c r="E55" s="5"/>
      <c r="F55" s="5"/>
      <c r="G55" s="5"/>
    </row>
    <row r="56" spans="4:7" ht="13.5" thickBot="1">
      <c r="D56" s="61" t="s">
        <v>11</v>
      </c>
      <c r="E56" s="41">
        <f>E54+E40+E19+E32</f>
        <v>415.09</v>
      </c>
      <c r="F56" s="41">
        <f>F54+F40+F19+F32</f>
        <v>10177.489999999998</v>
      </c>
      <c r="G56" s="41">
        <f>G54+G40+G19+G32</f>
        <v>10592.579999999998</v>
      </c>
    </row>
    <row r="57" spans="4:7" ht="13.5" thickTop="1">
      <c r="D57" s="42"/>
      <c r="E57" s="5"/>
      <c r="F57" s="5"/>
      <c r="G57" s="5"/>
    </row>
    <row r="58" spans="1:4" ht="18">
      <c r="A58" s="4" t="s">
        <v>31</v>
      </c>
      <c r="D58" s="58"/>
    </row>
    <row r="59" spans="4:7" ht="12.75">
      <c r="D59" s="42"/>
      <c r="E59" s="5"/>
      <c r="F59" s="5"/>
      <c r="G59" s="5"/>
    </row>
    <row r="60" spans="1:7" ht="12.75">
      <c r="A60" s="12" t="s">
        <v>54</v>
      </c>
      <c r="D60" s="42"/>
      <c r="G60" s="5"/>
    </row>
    <row r="61" spans="1:7" ht="12.75">
      <c r="A61" s="69"/>
      <c r="B61" s="69"/>
      <c r="C61" s="69"/>
      <c r="D61" s="69"/>
      <c r="E61" s="69"/>
      <c r="F61" s="69"/>
      <c r="G61" s="69"/>
    </row>
    <row r="62" spans="1:4" ht="18.75" customHeight="1">
      <c r="A62" s="4" t="s">
        <v>85</v>
      </c>
      <c r="D62" s="37"/>
    </row>
    <row r="63" spans="1:4" ht="12.75" customHeight="1">
      <c r="A63" s="4"/>
      <c r="D63" s="37"/>
    </row>
    <row r="64" spans="1:7" ht="17.25" customHeight="1">
      <c r="A64" s="12" t="s">
        <v>59</v>
      </c>
      <c r="B64" s="34"/>
      <c r="D64" s="62"/>
      <c r="G64" s="3">
        <v>1591.28</v>
      </c>
    </row>
    <row r="65" spans="1:4" ht="12.75" customHeight="1">
      <c r="A65" s="12"/>
      <c r="D65" s="12"/>
    </row>
    <row r="66" spans="1:7" ht="26.25" customHeight="1">
      <c r="A66" s="43" t="s">
        <v>83</v>
      </c>
      <c r="D66" s="6"/>
      <c r="E66" s="44" t="s">
        <v>1</v>
      </c>
      <c r="F66" s="44" t="s">
        <v>3</v>
      </c>
      <c r="G66" s="44" t="s">
        <v>2</v>
      </c>
    </row>
    <row r="67" ht="13.5" customHeight="1"/>
    <row r="68" spans="1:7" ht="12.75">
      <c r="A68" s="63" t="s">
        <v>46</v>
      </c>
      <c r="B68" s="2" t="s">
        <v>35</v>
      </c>
      <c r="C68" s="2" t="s">
        <v>36</v>
      </c>
      <c r="D68" s="2" t="s">
        <v>37</v>
      </c>
      <c r="F68" s="3">
        <v>0.09</v>
      </c>
      <c r="G68" s="3">
        <v>0.09</v>
      </c>
    </row>
    <row r="69" spans="1:7" ht="12.75">
      <c r="A69" s="63" t="s">
        <v>46</v>
      </c>
      <c r="B69" s="2" t="s">
        <v>35</v>
      </c>
      <c r="C69" s="2" t="s">
        <v>36</v>
      </c>
      <c r="D69" s="2" t="s">
        <v>38</v>
      </c>
      <c r="F69" s="3">
        <v>0.66</v>
      </c>
      <c r="G69" s="3">
        <v>0.66</v>
      </c>
    </row>
    <row r="70" spans="1:10" s="17" customFormat="1" ht="15.75" customHeight="1">
      <c r="A70" s="28" t="s">
        <v>46</v>
      </c>
      <c r="B70" s="32" t="s">
        <v>58</v>
      </c>
      <c r="C70" s="17" t="s">
        <v>21</v>
      </c>
      <c r="D70" s="64" t="s">
        <v>84</v>
      </c>
      <c r="E70" s="33">
        <v>20</v>
      </c>
      <c r="F70" s="33">
        <v>100</v>
      </c>
      <c r="G70" s="33">
        <v>120</v>
      </c>
      <c r="J70" s="21"/>
    </row>
    <row r="71" spans="1:7" s="8" customFormat="1" ht="12.75" customHeight="1">
      <c r="A71" s="11"/>
      <c r="B71" s="17"/>
      <c r="C71" s="17"/>
      <c r="D71" s="17"/>
      <c r="E71" s="7"/>
      <c r="F71" s="7"/>
      <c r="G71" s="7"/>
    </row>
    <row r="72" spans="1:7" s="8" customFormat="1" ht="13.5" customHeight="1" thickBot="1">
      <c r="A72" s="11"/>
      <c r="E72" s="41">
        <f>SUM(E68:E71)</f>
        <v>20</v>
      </c>
      <c r="F72" s="41">
        <f>SUM(F68:F71)</f>
        <v>100.75</v>
      </c>
      <c r="G72" s="41">
        <f>SUM(G68:G71)</f>
        <v>120.75</v>
      </c>
    </row>
    <row r="73" spans="1:7" s="8" customFormat="1" ht="13.5" customHeight="1" thickTop="1">
      <c r="A73" s="11"/>
      <c r="E73" s="7"/>
      <c r="F73" s="7"/>
      <c r="G73" s="7"/>
    </row>
    <row r="74" spans="4:7" s="8" customFormat="1" ht="13.5" customHeight="1">
      <c r="D74" s="6"/>
      <c r="F74" s="7"/>
      <c r="G74" s="5"/>
    </row>
    <row r="75" spans="1:7" ht="18">
      <c r="A75" s="43" t="s">
        <v>142</v>
      </c>
      <c r="D75" s="6"/>
      <c r="E75" s="44"/>
      <c r="F75" s="44"/>
      <c r="G75" s="44"/>
    </row>
    <row r="76" ht="13.5" customHeight="1"/>
    <row r="77" spans="1:7" ht="12.75">
      <c r="A77" s="38" t="s">
        <v>22</v>
      </c>
      <c r="B77" s="39" t="s">
        <v>8</v>
      </c>
      <c r="C77" s="39" t="s">
        <v>20</v>
      </c>
      <c r="D77" s="10" t="s">
        <v>10</v>
      </c>
      <c r="E77" s="40" t="s">
        <v>1</v>
      </c>
      <c r="F77" s="40" t="s">
        <v>3</v>
      </c>
      <c r="G77" s="40" t="s">
        <v>2</v>
      </c>
    </row>
    <row r="78" ht="13.5" customHeight="1"/>
    <row r="79" spans="1:10" s="17" customFormat="1" ht="12.75" customHeight="1">
      <c r="A79" s="28" t="s">
        <v>46</v>
      </c>
      <c r="B79" s="32" t="s">
        <v>60</v>
      </c>
      <c r="C79" s="17" t="s">
        <v>53</v>
      </c>
      <c r="D79" s="35" t="s">
        <v>71</v>
      </c>
      <c r="E79" s="33">
        <v>2.33</v>
      </c>
      <c r="F79" s="33">
        <v>11.67</v>
      </c>
      <c r="G79" s="33">
        <v>14</v>
      </c>
      <c r="J79" s="21"/>
    </row>
    <row r="80" spans="1:10" s="17" customFormat="1" ht="12.75" customHeight="1">
      <c r="A80" s="28" t="s">
        <v>46</v>
      </c>
      <c r="B80" s="32" t="s">
        <v>61</v>
      </c>
      <c r="C80" s="17" t="s">
        <v>53</v>
      </c>
      <c r="D80" s="35" t="s">
        <v>71</v>
      </c>
      <c r="E80" s="33">
        <v>2.33</v>
      </c>
      <c r="F80" s="33">
        <v>11.67</v>
      </c>
      <c r="G80" s="33">
        <v>14</v>
      </c>
      <c r="J80" s="21"/>
    </row>
    <row r="81" spans="1:10" s="17" customFormat="1" ht="13.5" customHeight="1">
      <c r="A81" s="28" t="s">
        <v>46</v>
      </c>
      <c r="B81" s="32" t="s">
        <v>55</v>
      </c>
      <c r="C81" s="17" t="s">
        <v>21</v>
      </c>
      <c r="D81" s="65" t="s">
        <v>82</v>
      </c>
      <c r="E81" s="33">
        <v>40.4</v>
      </c>
      <c r="F81" s="33">
        <v>202</v>
      </c>
      <c r="G81" s="33">
        <v>242.4</v>
      </c>
      <c r="J81" s="21"/>
    </row>
    <row r="82" spans="1:10" s="17" customFormat="1" ht="12.75" customHeight="1">
      <c r="A82" s="28" t="s">
        <v>46</v>
      </c>
      <c r="B82" s="32" t="s">
        <v>66</v>
      </c>
      <c r="C82" s="17" t="s">
        <v>21</v>
      </c>
      <c r="D82" s="35" t="s">
        <v>130</v>
      </c>
      <c r="E82" s="33"/>
      <c r="F82" s="33">
        <v>137.5</v>
      </c>
      <c r="G82" s="33">
        <v>137.5</v>
      </c>
      <c r="J82" s="21"/>
    </row>
    <row r="83" spans="1:10" s="17" customFormat="1" ht="12.75" customHeight="1">
      <c r="A83" s="28" t="s">
        <v>46</v>
      </c>
      <c r="B83" s="32" t="s">
        <v>118</v>
      </c>
      <c r="C83" s="17" t="s">
        <v>1</v>
      </c>
      <c r="D83" s="35" t="s">
        <v>119</v>
      </c>
      <c r="E83" s="33">
        <v>1359.46</v>
      </c>
      <c r="F83" s="33">
        <v>0</v>
      </c>
      <c r="G83" s="33">
        <v>0</v>
      </c>
      <c r="J83" s="21"/>
    </row>
    <row r="84" spans="1:10" s="17" customFormat="1" ht="15" customHeight="1">
      <c r="A84" s="28" t="s">
        <v>46</v>
      </c>
      <c r="B84" s="32" t="s">
        <v>55</v>
      </c>
      <c r="C84" s="17" t="s">
        <v>21</v>
      </c>
      <c r="D84" s="65" t="s">
        <v>110</v>
      </c>
      <c r="E84" s="33">
        <v>8.4</v>
      </c>
      <c r="F84" s="33">
        <v>42</v>
      </c>
      <c r="G84" s="33">
        <v>50.4</v>
      </c>
      <c r="J84" s="21"/>
    </row>
    <row r="85" spans="1:10" s="17" customFormat="1" ht="27.75" customHeight="1">
      <c r="A85" s="28" t="s">
        <v>131</v>
      </c>
      <c r="B85" s="32" t="s">
        <v>64</v>
      </c>
      <c r="C85" s="17" t="s">
        <v>21</v>
      </c>
      <c r="D85" s="65" t="s">
        <v>132</v>
      </c>
      <c r="E85" s="33">
        <v>9.33</v>
      </c>
      <c r="F85" s="33">
        <v>46.67</v>
      </c>
      <c r="G85" s="33">
        <v>56</v>
      </c>
      <c r="J85" s="21"/>
    </row>
    <row r="86" spans="1:10" s="17" customFormat="1" ht="12.75" customHeight="1">
      <c r="A86" s="28" t="s">
        <v>134</v>
      </c>
      <c r="B86" s="32" t="s">
        <v>72</v>
      </c>
      <c r="C86" s="17" t="s">
        <v>21</v>
      </c>
      <c r="D86" s="35" t="s">
        <v>117</v>
      </c>
      <c r="E86" s="33">
        <v>45.4</v>
      </c>
      <c r="F86" s="33">
        <v>227</v>
      </c>
      <c r="G86" s="33">
        <v>272.4</v>
      </c>
      <c r="J86" s="21"/>
    </row>
    <row r="87" spans="1:7" s="14" customFormat="1" ht="11.25" customHeight="1">
      <c r="A87" s="13"/>
      <c r="E87" s="15"/>
      <c r="F87" s="15"/>
      <c r="G87" s="15"/>
    </row>
    <row r="88" spans="1:7" s="8" customFormat="1" ht="13.5" customHeight="1" thickBot="1">
      <c r="A88" s="11"/>
      <c r="E88" s="41">
        <f>SUM(E79:E87)</f>
        <v>1467.65</v>
      </c>
      <c r="F88" s="41">
        <f>SUM(F79:F87)</f>
        <v>678.51</v>
      </c>
      <c r="G88" s="41">
        <f>SUM(G79:G87)</f>
        <v>786.6999999999999</v>
      </c>
    </row>
    <row r="89" spans="1:7" s="8" customFormat="1" ht="13.5" thickTop="1">
      <c r="A89" s="45"/>
      <c r="B89" s="17"/>
      <c r="C89" s="17"/>
      <c r="D89" s="17"/>
      <c r="E89" s="46"/>
      <c r="F89" s="46"/>
      <c r="G89" s="47"/>
    </row>
    <row r="90" spans="4:7" ht="13.5" thickBot="1">
      <c r="D90" s="48" t="s">
        <v>4</v>
      </c>
      <c r="E90" s="49">
        <f>E72+E88</f>
        <v>1487.65</v>
      </c>
      <c r="F90" s="49">
        <f>F72+F88</f>
        <v>779.26</v>
      </c>
      <c r="G90" s="49">
        <f>G72+G88</f>
        <v>907.4499999999999</v>
      </c>
    </row>
    <row r="91" ht="13.5" thickTop="1"/>
    <row r="92" spans="1:4" ht="12.75">
      <c r="A92" s="12"/>
      <c r="D92" s="6"/>
    </row>
    <row r="94" ht="18">
      <c r="A94" s="4" t="s">
        <v>112</v>
      </c>
    </row>
    <row r="96" spans="1:7" s="10" customFormat="1" ht="12.75">
      <c r="A96" s="29" t="s">
        <v>13</v>
      </c>
      <c r="B96" s="10" t="s">
        <v>9</v>
      </c>
      <c r="C96" s="10" t="s">
        <v>20</v>
      </c>
      <c r="D96" s="10" t="s">
        <v>14</v>
      </c>
      <c r="E96" s="30" t="s">
        <v>1</v>
      </c>
      <c r="F96" s="30" t="s">
        <v>3</v>
      </c>
      <c r="G96" s="30" t="s">
        <v>2</v>
      </c>
    </row>
    <row r="98" spans="1:10" s="17" customFormat="1" ht="27.75" customHeight="1">
      <c r="A98" s="28" t="s">
        <v>75</v>
      </c>
      <c r="B98" s="32" t="s">
        <v>64</v>
      </c>
      <c r="C98" s="17" t="s">
        <v>21</v>
      </c>
      <c r="D98" s="65" t="s">
        <v>133</v>
      </c>
      <c r="E98" s="33">
        <v>9.67</v>
      </c>
      <c r="F98" s="33">
        <v>93.33</v>
      </c>
      <c r="G98" s="33">
        <v>112</v>
      </c>
      <c r="J98" s="21"/>
    </row>
    <row r="99" spans="1:10" s="17" customFormat="1" ht="12.75" customHeight="1">
      <c r="A99" s="28" t="s">
        <v>109</v>
      </c>
      <c r="B99" s="32" t="s">
        <v>72</v>
      </c>
      <c r="C99" s="17" t="s">
        <v>21</v>
      </c>
      <c r="D99" s="35" t="s">
        <v>116</v>
      </c>
      <c r="E99" s="33">
        <v>157.8</v>
      </c>
      <c r="F99" s="33">
        <v>789</v>
      </c>
      <c r="G99" s="33">
        <v>946.8</v>
      </c>
      <c r="J99" s="21"/>
    </row>
    <row r="100" spans="1:10" s="17" customFormat="1" ht="12.75" customHeight="1">
      <c r="A100" s="28" t="s">
        <v>126</v>
      </c>
      <c r="B100" s="32" t="s">
        <v>124</v>
      </c>
      <c r="C100" s="17" t="s">
        <v>21</v>
      </c>
      <c r="D100" s="35" t="s">
        <v>127</v>
      </c>
      <c r="E100" s="33"/>
      <c r="F100" s="33" t="s">
        <v>57</v>
      </c>
      <c r="G100" s="33" t="s">
        <v>57</v>
      </c>
      <c r="J100" s="21"/>
    </row>
    <row r="101" spans="1:10" s="17" customFormat="1" ht="12.75" customHeight="1">
      <c r="A101" s="22"/>
      <c r="B101" s="19"/>
      <c r="D101" s="19"/>
      <c r="E101" s="19"/>
      <c r="F101" s="23"/>
      <c r="G101" s="23"/>
      <c r="J101" s="21"/>
    </row>
    <row r="102" spans="1:10" s="52" customFormat="1" ht="12.75" customHeight="1">
      <c r="A102" s="50"/>
      <c r="B102" s="51"/>
      <c r="D102" s="51" t="s">
        <v>50</v>
      </c>
      <c r="E102" s="53">
        <f>SUM(E70:E101)</f>
        <v>4630.420000000001</v>
      </c>
      <c r="F102" s="53">
        <f>SUM(F70:F101)</f>
        <v>3219.3599999999997</v>
      </c>
      <c r="G102" s="53">
        <f>SUM(G70:G101)</f>
        <v>3780.3999999999996</v>
      </c>
      <c r="J102" s="54"/>
    </row>
    <row r="103" spans="1:10" s="17" customFormat="1" ht="12.75" customHeight="1">
      <c r="A103" s="22"/>
      <c r="B103" s="19"/>
      <c r="D103" s="19"/>
      <c r="E103" s="19"/>
      <c r="F103" s="23"/>
      <c r="G103" s="23"/>
      <c r="J103" s="21"/>
    </row>
    <row r="104" spans="1:10" s="17" customFormat="1" ht="12.75" customHeight="1">
      <c r="A104" s="22"/>
      <c r="B104" s="19"/>
      <c r="D104" s="19"/>
      <c r="E104" s="19"/>
      <c r="F104" s="23"/>
      <c r="G104" s="23"/>
      <c r="J104" s="21"/>
    </row>
    <row r="105" spans="1:3" s="17" customFormat="1" ht="18">
      <c r="A105" s="55" t="s">
        <v>7</v>
      </c>
      <c r="C105" s="17" t="s">
        <v>28</v>
      </c>
    </row>
    <row r="106" s="17" customFormat="1" ht="12.75" customHeight="1">
      <c r="A106" s="22"/>
    </row>
    <row r="107" s="17" customFormat="1" ht="28.5" customHeight="1">
      <c r="A107" s="22"/>
    </row>
    <row r="108" s="17" customFormat="1" ht="19.5" customHeight="1">
      <c r="A108" s="55" t="s">
        <v>29</v>
      </c>
    </row>
    <row r="109" s="17" customFormat="1" ht="12.75" customHeight="1">
      <c r="A109" s="22"/>
    </row>
    <row r="110" spans="1:7" s="14" customFormat="1" ht="13.5" customHeight="1">
      <c r="A110" s="20"/>
      <c r="B110" s="14" t="s">
        <v>69</v>
      </c>
      <c r="C110" s="14" t="s">
        <v>44</v>
      </c>
      <c r="D110" s="18" t="s">
        <v>111</v>
      </c>
      <c r="E110" s="24">
        <f>340*2</f>
        <v>680</v>
      </c>
      <c r="F110" s="15"/>
      <c r="G110" s="15"/>
    </row>
    <row r="111" spans="1:7" s="14" customFormat="1" ht="13.5" customHeight="1">
      <c r="A111" s="20"/>
      <c r="B111" s="14" t="s">
        <v>78</v>
      </c>
      <c r="C111" s="14" t="s">
        <v>44</v>
      </c>
      <c r="D111" s="18" t="s">
        <v>81</v>
      </c>
      <c r="E111" s="24">
        <v>750</v>
      </c>
      <c r="F111" s="15"/>
      <c r="G111" s="15"/>
    </row>
    <row r="112" spans="1:7" s="14" customFormat="1" ht="13.5" customHeight="1">
      <c r="A112" s="20"/>
      <c r="B112" s="14" t="s">
        <v>79</v>
      </c>
      <c r="C112" s="14" t="s">
        <v>34</v>
      </c>
      <c r="D112" s="18" t="s">
        <v>80</v>
      </c>
      <c r="E112" s="24">
        <v>20</v>
      </c>
      <c r="F112" s="15"/>
      <c r="G112" s="15"/>
    </row>
    <row r="113" spans="1:7" s="14" customFormat="1" ht="12.75" customHeight="1">
      <c r="A113" s="20"/>
      <c r="E113" s="24"/>
      <c r="F113" s="15"/>
      <c r="G113" s="15"/>
    </row>
    <row r="114" spans="1:7" s="14" customFormat="1" ht="12.75" customHeight="1">
      <c r="A114" s="20"/>
      <c r="E114" s="36">
        <f>SUM(E110:E113)</f>
        <v>1450</v>
      </c>
      <c r="F114" s="15"/>
      <c r="G114" s="15"/>
    </row>
    <row r="115" spans="1:7" s="14" customFormat="1" ht="33.75" customHeight="1">
      <c r="A115" s="20"/>
      <c r="E115" s="25"/>
      <c r="F115" s="15"/>
      <c r="G115" s="15"/>
    </row>
    <row r="116" spans="1:7" s="14" customFormat="1" ht="19.5" customHeight="1">
      <c r="A116" s="31" t="s">
        <v>15</v>
      </c>
      <c r="E116" s="15"/>
      <c r="F116" s="15"/>
      <c r="G116" s="15"/>
    </row>
    <row r="117" spans="1:7" s="14" customFormat="1" ht="12.75" customHeight="1">
      <c r="A117" s="20"/>
      <c r="E117" s="15"/>
      <c r="F117" s="15"/>
      <c r="G117" s="15"/>
    </row>
    <row r="118" spans="1:7" s="14" customFormat="1" ht="12.75" customHeight="1">
      <c r="A118" s="20"/>
      <c r="B118" s="66" t="s">
        <v>10</v>
      </c>
      <c r="C118" s="66" t="s">
        <v>20</v>
      </c>
      <c r="D118" s="66" t="s">
        <v>9</v>
      </c>
      <c r="E118" s="67" t="s">
        <v>5</v>
      </c>
      <c r="F118" s="15"/>
      <c r="G118" s="15"/>
    </row>
    <row r="119" spans="1:7" s="14" customFormat="1" ht="12.75" customHeight="1">
      <c r="A119" s="20"/>
      <c r="B119" s="66"/>
      <c r="C119" s="66"/>
      <c r="D119" s="66"/>
      <c r="E119" s="67"/>
      <c r="F119" s="15"/>
      <c r="G119" s="15"/>
    </row>
    <row r="120" spans="2:5" ht="12.75" customHeight="1">
      <c r="B120" s="2" t="s">
        <v>16</v>
      </c>
      <c r="C120" s="2" t="s">
        <v>23</v>
      </c>
      <c r="D120" s="2" t="s">
        <v>17</v>
      </c>
      <c r="E120" s="68">
        <v>3422.87</v>
      </c>
    </row>
    <row r="121" spans="2:5" ht="12.75" customHeight="1">
      <c r="B121" s="2" t="s">
        <v>70</v>
      </c>
      <c r="C121" s="2" t="s">
        <v>21</v>
      </c>
      <c r="D121" s="2" t="s">
        <v>76</v>
      </c>
      <c r="E121" s="68">
        <v>275</v>
      </c>
    </row>
    <row r="123" ht="30" customHeight="1"/>
    <row r="124" spans="1:3" ht="18">
      <c r="A124" s="4" t="s">
        <v>18</v>
      </c>
      <c r="C124" s="2" t="s">
        <v>48</v>
      </c>
    </row>
    <row r="125" ht="11.25" customHeight="1">
      <c r="A125" s="4"/>
    </row>
    <row r="126" spans="1:2" ht="32.25" customHeight="1">
      <c r="A126" s="4" t="s">
        <v>30</v>
      </c>
      <c r="B126" s="14" t="s">
        <v>47</v>
      </c>
    </row>
    <row r="127" ht="18">
      <c r="A127" s="4"/>
    </row>
    <row r="128" spans="1:6" ht="18">
      <c r="A128" s="4" t="s">
        <v>32</v>
      </c>
      <c r="D128" s="2" t="s">
        <v>28</v>
      </c>
      <c r="E128" s="30"/>
      <c r="F128" s="30"/>
    </row>
    <row r="130" spans="1:6" ht="18">
      <c r="A130" s="4" t="s">
        <v>33</v>
      </c>
      <c r="D130" s="2" t="s">
        <v>113</v>
      </c>
      <c r="E130" s="2"/>
      <c r="F130" s="2"/>
    </row>
    <row r="131" spans="1:7" s="14" customFormat="1" ht="18">
      <c r="A131" s="31"/>
      <c r="E131" s="3"/>
      <c r="F131" s="3"/>
      <c r="G131" s="15"/>
    </row>
    <row r="132" spans="1:7" s="14" customFormat="1" ht="12.75">
      <c r="A132" s="13"/>
      <c r="E132" s="15"/>
      <c r="G132" s="15"/>
    </row>
  </sheetData>
  <sheetProtection/>
  <mergeCells count="1">
    <mergeCell ref="A61:G61"/>
  </mergeCells>
  <printOptions horizontalCentered="1" verticalCentered="1"/>
  <pageMargins left="0.748031496062992" right="0.748031496062992" top="0.47244094488189" bottom="0.748031496062992" header="0.275590551181102" footer="0.275590551181102"/>
  <pageSetup cellComments="asDisplayed" fitToHeight="2" fitToWidth="1" horizontalDpi="600" verticalDpi="600" orientation="landscape" paperSize="9" scale="51" r:id="rId1"/>
  <headerFooter alignWithMargins="0">
    <oddHeader>&amp;R&amp;"Verdana,Bold"&amp;11
</oddHeader>
    <oddFooter>&amp;L&amp;D&amp;C&amp;P&amp;R&amp;D</oddFoot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Hooton</dc:creator>
  <cp:keywords/>
  <dc:description/>
  <cp:lastModifiedBy>Laurie</cp:lastModifiedBy>
  <cp:lastPrinted>2017-11-02T12:23:59Z</cp:lastPrinted>
  <dcterms:created xsi:type="dcterms:W3CDTF">2006-04-20T12:59:32Z</dcterms:created>
  <dcterms:modified xsi:type="dcterms:W3CDTF">2017-11-02T12:24:03Z</dcterms:modified>
  <cp:category/>
  <cp:version/>
  <cp:contentType/>
  <cp:contentStatus/>
</cp:coreProperties>
</file>